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i.deriy\Desktop\"/>
    </mc:Choice>
  </mc:AlternateContent>
  <workbookProtection workbookAlgorithmName="SHA-512" workbookHashValue="l9/qkpGsn+OrXpmFPTj8ed1dSK83bUI/PGPkxn6n5czZr8sqkil1U4bTpVlv9gxR6e6sbUAN9SgQQXYkF7voPQ==" workbookSaltValue="N/WNd0i4YQnxxz/19r8zfw==" workbookSpinCount="100000" lockStructure="1"/>
  <bookViews>
    <workbookView xWindow="0" yWindow="0" windowWidth="20460" windowHeight="7680" tabRatio="868" activeTab="1"/>
  </bookViews>
  <sheets>
    <sheet name="Test" sheetId="17" r:id="rId1"/>
    <sheet name="ТитулОО" sheetId="13" r:id="rId2"/>
    <sheet name="Base" sheetId="3" r:id="rId3"/>
    <sheet name="ПланОО" sheetId="16" r:id="rId4"/>
    <sheet name="ТитулЗО" sheetId="24" r:id="rId5"/>
    <sheet name="ПланЗО" sheetId="15" r:id="rId6"/>
    <sheet name="Кафедры" sheetId="23" r:id="rId7"/>
  </sheets>
  <definedNames>
    <definedName name="Kafedry">Base!$AH$143:$AH$231</definedName>
    <definedName name="_xlnm.Print_Titles" localSheetId="5">ПланЗО!$1:$4</definedName>
    <definedName name="_xlnm.Print_Titles" localSheetId="3">ПланОО!$1:$4</definedName>
    <definedName name="_xlnm.Print_Area" localSheetId="5">ПланЗО!$A$1:$AJ$144</definedName>
    <definedName name="_xlnm.Print_Area" localSheetId="4">ТитулЗО!$A$1:$BA$34</definedName>
    <definedName name="_xlnm.Print_Area" localSheetId="1">ТитулОО!$A$1:$BA$34</definedName>
  </definedNames>
  <calcPr calcId="152511"/>
</workbook>
</file>

<file path=xl/calcChain.xml><?xml version="1.0" encoding="utf-8"?>
<calcChain xmlns="http://schemas.openxmlformats.org/spreadsheetml/2006/main">
  <c r="B140" i="23" l="1"/>
  <c r="B133" i="23"/>
  <c r="AM23" i="24" l="1"/>
  <c r="N97" i="16"/>
  <c r="A13" i="17"/>
  <c r="A12" i="17"/>
  <c r="A7" i="17"/>
  <c r="B142" i="15"/>
  <c r="J142" i="15"/>
  <c r="J145" i="15"/>
  <c r="J146" i="15"/>
  <c r="J147" i="15"/>
  <c r="J148" i="15"/>
  <c r="J149" i="15"/>
  <c r="J150" i="15"/>
  <c r="J143" i="15"/>
  <c r="J144" i="15"/>
  <c r="B150" i="15"/>
  <c r="B149" i="15"/>
  <c r="B146" i="15"/>
  <c r="B147" i="15"/>
  <c r="B148" i="15"/>
  <c r="B144" i="15"/>
  <c r="B145" i="15"/>
  <c r="B143" i="15"/>
  <c r="B96" i="15"/>
  <c r="A64" i="15"/>
  <c r="B64" i="15"/>
  <c r="B62" i="15"/>
  <c r="A10" i="15"/>
  <c r="B10" i="15"/>
  <c r="G25" i="24"/>
  <c r="F25" i="24"/>
  <c r="B25" i="24"/>
  <c r="A25" i="24"/>
  <c r="G24" i="24"/>
  <c r="F24" i="24"/>
  <c r="K32" i="24" s="1"/>
  <c r="G23" i="24"/>
  <c r="F23" i="24"/>
  <c r="C32" i="24" s="1"/>
  <c r="C31" i="24"/>
  <c r="A23" i="24"/>
  <c r="AV31" i="24"/>
  <c r="AV30" i="24"/>
  <c r="AO30" i="24"/>
  <c r="AN27" i="24"/>
  <c r="V27" i="24"/>
  <c r="A27" i="24"/>
  <c r="AM25" i="24"/>
  <c r="Q26" i="24"/>
  <c r="Q25" i="24"/>
  <c r="Q24" i="24"/>
  <c r="Q23" i="24"/>
  <c r="W30" i="24"/>
  <c r="BA28" i="24"/>
  <c r="AV28" i="24"/>
  <c r="AO28" i="24"/>
  <c r="AK28" i="24"/>
  <c r="W28" i="24"/>
  <c r="AC41" i="24"/>
  <c r="AC44" i="24" s="1"/>
  <c r="AN44" i="24" s="1"/>
  <c r="AB41" i="24"/>
  <c r="AA41" i="24"/>
  <c r="AA44" i="24" s="1"/>
  <c r="AL44" i="24" s="1"/>
  <c r="U41" i="24"/>
  <c r="U42" i="24" s="1"/>
  <c r="AF42" i="24" s="1"/>
  <c r="S28" i="24"/>
  <c r="I28" i="24"/>
  <c r="A28" i="24"/>
  <c r="AC7" i="24"/>
  <c r="AC8" i="24"/>
  <c r="AC9" i="24"/>
  <c r="AC10" i="24"/>
  <c r="AC12" i="24"/>
  <c r="AC6" i="24"/>
  <c r="P13" i="24"/>
  <c r="P12" i="24"/>
  <c r="P11" i="24"/>
  <c r="P10" i="24"/>
  <c r="P9" i="24"/>
  <c r="P8" i="24"/>
  <c r="P7" i="24"/>
  <c r="P6" i="24"/>
  <c r="A9" i="24"/>
  <c r="L4" i="24"/>
  <c r="L2" i="24"/>
  <c r="L3" i="24"/>
  <c r="L1" i="24"/>
  <c r="A7" i="24"/>
  <c r="A6" i="24"/>
  <c r="A5" i="24"/>
  <c r="A33" i="24"/>
  <c r="N34" i="24" s="1"/>
  <c r="Q32" i="24"/>
  <c r="Q31" i="24"/>
  <c r="N28" i="13"/>
  <c r="N28" i="24" s="1"/>
  <c r="A33" i="13"/>
  <c r="A34" i="13" s="1"/>
  <c r="N33" i="13"/>
  <c r="E145" i="16"/>
  <c r="D140" i="15" s="1"/>
  <c r="B6" i="16"/>
  <c r="B6" i="15"/>
  <c r="B96" i="16"/>
  <c r="A11" i="17"/>
  <c r="B10" i="16"/>
  <c r="A8" i="17"/>
  <c r="B62" i="16"/>
  <c r="A9" i="17"/>
  <c r="A64" i="16"/>
  <c r="B64" i="16"/>
  <c r="A10" i="17" s="1"/>
  <c r="A121" i="3"/>
  <c r="A122" i="3" s="1"/>
  <c r="A122" i="15" s="1"/>
  <c r="A97" i="3"/>
  <c r="A97" i="15" s="1"/>
  <c r="A98" i="3"/>
  <c r="A98" i="15" s="1"/>
  <c r="A99" i="3"/>
  <c r="A99" i="16" s="1"/>
  <c r="A65" i="3"/>
  <c r="A66" i="3"/>
  <c r="A11" i="3"/>
  <c r="E144" i="16"/>
  <c r="A118" i="3"/>
  <c r="A61" i="3"/>
  <c r="A131" i="16"/>
  <c r="A120" i="16"/>
  <c r="A120" i="15" s="1"/>
  <c r="A131" i="15"/>
  <c r="A136" i="3"/>
  <c r="A130" i="3"/>
  <c r="A8" i="16"/>
  <c r="A8" i="15"/>
  <c r="A119" i="3"/>
  <c r="DH117" i="3"/>
  <c r="DI117" i="3"/>
  <c r="DJ117" i="3"/>
  <c r="DK117" i="3"/>
  <c r="DH118" i="3"/>
  <c r="DI118" i="3"/>
  <c r="DJ118" i="3"/>
  <c r="DK118" i="3"/>
  <c r="DH119" i="3"/>
  <c r="DI119" i="3"/>
  <c r="DJ119" i="3"/>
  <c r="DK119" i="3"/>
  <c r="AM120" i="3"/>
  <c r="AQ120" i="3"/>
  <c r="AX120" i="3" s="1"/>
  <c r="AR120" i="3"/>
  <c r="AY120" i="3" s="1"/>
  <c r="AS120" i="3"/>
  <c r="AZ120" i="3" s="1"/>
  <c r="AT120" i="3"/>
  <c r="BA120" i="3" s="1"/>
  <c r="AU120" i="3"/>
  <c r="BB120" i="3" s="1"/>
  <c r="AV120" i="3"/>
  <c r="BC120" i="3" s="1"/>
  <c r="BI120" i="3"/>
  <c r="BP120" i="3" s="1"/>
  <c r="BJ120" i="3"/>
  <c r="BQ120" i="3" s="1"/>
  <c r="BK120" i="3"/>
  <c r="BR120" i="3" s="1"/>
  <c r="BL120" i="3"/>
  <c r="BS120" i="3" s="1"/>
  <c r="BM120" i="3"/>
  <c r="BT120" i="3" s="1"/>
  <c r="BN120" i="3"/>
  <c r="BU120" i="3" s="1"/>
  <c r="CA120" i="3"/>
  <c r="CB120" i="3"/>
  <c r="CC120" i="3"/>
  <c r="CD120" i="3"/>
  <c r="CE120" i="3"/>
  <c r="CF120" i="3"/>
  <c r="CL120" i="3"/>
  <c r="CM120" i="3"/>
  <c r="CN120" i="3"/>
  <c r="CO120" i="3"/>
  <c r="CP120" i="3"/>
  <c r="CQ120" i="3"/>
  <c r="DH120" i="3"/>
  <c r="DI120" i="3"/>
  <c r="DJ120" i="3"/>
  <c r="DK120" i="3"/>
  <c r="AO32" i="13"/>
  <c r="AO31" i="24" s="1"/>
  <c r="F133" i="15"/>
  <c r="O133" i="15"/>
  <c r="N133" i="15" s="1"/>
  <c r="P133" i="15"/>
  <c r="Q133" i="15"/>
  <c r="F134" i="15"/>
  <c r="O134" i="15"/>
  <c r="P134" i="15"/>
  <c r="N134" i="15" s="1"/>
  <c r="Q134" i="15"/>
  <c r="F135" i="15"/>
  <c r="O135" i="15"/>
  <c r="P135" i="15"/>
  <c r="N135" i="15" s="1"/>
  <c r="Q135" i="15"/>
  <c r="Q132" i="15"/>
  <c r="P132" i="15"/>
  <c r="O132" i="15"/>
  <c r="N132" i="15" s="1"/>
  <c r="F132" i="15"/>
  <c r="F129" i="15"/>
  <c r="O129" i="15"/>
  <c r="P129" i="15"/>
  <c r="Q129" i="15"/>
  <c r="F122" i="15"/>
  <c r="O122" i="15"/>
  <c r="O120" i="15" s="1"/>
  <c r="P122" i="15"/>
  <c r="Q122" i="15"/>
  <c r="F123" i="15"/>
  <c r="O123" i="15"/>
  <c r="P123" i="15"/>
  <c r="Q123" i="15"/>
  <c r="Q120" i="15" s="1"/>
  <c r="F124" i="15"/>
  <c r="O124" i="15"/>
  <c r="P124" i="15"/>
  <c r="Q124" i="15"/>
  <c r="F125" i="15"/>
  <c r="O125" i="15"/>
  <c r="P125" i="15"/>
  <c r="Q125" i="15"/>
  <c r="F126" i="15"/>
  <c r="O126" i="15"/>
  <c r="N126" i="15" s="1"/>
  <c r="P126" i="15"/>
  <c r="Q126" i="15"/>
  <c r="F127" i="15"/>
  <c r="O127" i="15"/>
  <c r="P127" i="15"/>
  <c r="Q127" i="15"/>
  <c r="F128" i="15"/>
  <c r="O128" i="15"/>
  <c r="N128" i="15" s="1"/>
  <c r="P128" i="15"/>
  <c r="Q128" i="15"/>
  <c r="Q121" i="15"/>
  <c r="P121" i="15"/>
  <c r="O121" i="15"/>
  <c r="F121" i="15"/>
  <c r="F120" i="15" s="1"/>
  <c r="F106" i="15"/>
  <c r="O106" i="15"/>
  <c r="P106" i="15"/>
  <c r="Q106" i="15"/>
  <c r="F107" i="15"/>
  <c r="O107" i="15"/>
  <c r="N107" i="15" s="1"/>
  <c r="P107" i="15"/>
  <c r="Q107" i="15"/>
  <c r="F108" i="15"/>
  <c r="O108" i="15"/>
  <c r="P108" i="15"/>
  <c r="Q108" i="15"/>
  <c r="F109" i="15"/>
  <c r="O109" i="15"/>
  <c r="P109" i="15"/>
  <c r="Q109" i="15"/>
  <c r="F110" i="15"/>
  <c r="O110" i="15"/>
  <c r="P110" i="15"/>
  <c r="Q110" i="15"/>
  <c r="F111" i="15"/>
  <c r="O111" i="15"/>
  <c r="N111" i="15" s="1"/>
  <c r="P111" i="15"/>
  <c r="Q111" i="15"/>
  <c r="F112" i="15"/>
  <c r="O112" i="15"/>
  <c r="P112" i="15"/>
  <c r="Q112" i="15"/>
  <c r="F113" i="15"/>
  <c r="O113" i="15"/>
  <c r="P113" i="15"/>
  <c r="Q113" i="15"/>
  <c r="F114" i="15"/>
  <c r="O114" i="15"/>
  <c r="P114" i="15"/>
  <c r="Q114" i="15"/>
  <c r="F115" i="15"/>
  <c r="O115" i="15"/>
  <c r="N115" i="15" s="1"/>
  <c r="P115" i="15"/>
  <c r="Q115" i="15"/>
  <c r="F116" i="15"/>
  <c r="O116" i="15"/>
  <c r="N116" i="15" s="1"/>
  <c r="P116" i="15"/>
  <c r="Q116" i="15"/>
  <c r="Q105" i="15"/>
  <c r="P105" i="15"/>
  <c r="N105" i="15" s="1"/>
  <c r="O105" i="15"/>
  <c r="F105" i="15"/>
  <c r="F104" i="15"/>
  <c r="O104" i="15"/>
  <c r="P104" i="15"/>
  <c r="Q104" i="15"/>
  <c r="F102" i="15"/>
  <c r="O102" i="15"/>
  <c r="N102" i="15" s="1"/>
  <c r="P102" i="15"/>
  <c r="Q102" i="15"/>
  <c r="F103" i="15"/>
  <c r="O103" i="15"/>
  <c r="N103" i="15" s="1"/>
  <c r="P103" i="15"/>
  <c r="Q103" i="15"/>
  <c r="F98" i="15"/>
  <c r="O98" i="15"/>
  <c r="P98" i="15"/>
  <c r="Q98" i="15"/>
  <c r="F99" i="15"/>
  <c r="O99" i="15"/>
  <c r="P99" i="15"/>
  <c r="Q99" i="15"/>
  <c r="F100" i="15"/>
  <c r="O100" i="15"/>
  <c r="P100" i="15"/>
  <c r="Q100" i="15"/>
  <c r="F101" i="15"/>
  <c r="O101" i="15"/>
  <c r="P101" i="15"/>
  <c r="Q101" i="15"/>
  <c r="Q97" i="15"/>
  <c r="P97" i="15"/>
  <c r="O97" i="15"/>
  <c r="F97" i="15"/>
  <c r="F75" i="15"/>
  <c r="O75" i="15"/>
  <c r="P75" i="15"/>
  <c r="Q75" i="15"/>
  <c r="F76" i="15"/>
  <c r="O76" i="15"/>
  <c r="P76" i="15"/>
  <c r="Q76" i="15"/>
  <c r="N76" i="15" s="1"/>
  <c r="F77" i="15"/>
  <c r="O77" i="15"/>
  <c r="P77" i="15"/>
  <c r="Q77" i="15"/>
  <c r="F78" i="15"/>
  <c r="O78" i="15"/>
  <c r="P78" i="15"/>
  <c r="Q78" i="15"/>
  <c r="N78" i="15" s="1"/>
  <c r="F79" i="15"/>
  <c r="O79" i="15"/>
  <c r="P79" i="15"/>
  <c r="Q79" i="15"/>
  <c r="F80" i="15"/>
  <c r="O80" i="15"/>
  <c r="P80" i="15"/>
  <c r="Q80" i="15"/>
  <c r="N80" i="15" s="1"/>
  <c r="F81" i="15"/>
  <c r="O81" i="15"/>
  <c r="P81" i="15"/>
  <c r="Q81" i="15"/>
  <c r="F82" i="15"/>
  <c r="O82" i="15"/>
  <c r="P82" i="15"/>
  <c r="Q82" i="15"/>
  <c r="N82" i="15" s="1"/>
  <c r="F83" i="15"/>
  <c r="O83" i="15"/>
  <c r="P83" i="15"/>
  <c r="N83" i="15" s="1"/>
  <c r="Q83" i="15"/>
  <c r="F84" i="15"/>
  <c r="O84" i="15"/>
  <c r="P84" i="15"/>
  <c r="Q84" i="15"/>
  <c r="F85" i="15"/>
  <c r="O85" i="15"/>
  <c r="P85" i="15"/>
  <c r="Q85" i="15"/>
  <c r="F86" i="15"/>
  <c r="O86" i="15"/>
  <c r="P86" i="15"/>
  <c r="Q86" i="15"/>
  <c r="F87" i="15"/>
  <c r="O87" i="15"/>
  <c r="P87" i="15"/>
  <c r="Q87" i="15"/>
  <c r="N87" i="15" s="1"/>
  <c r="F88" i="15"/>
  <c r="O88" i="15"/>
  <c r="P88" i="15"/>
  <c r="Q88" i="15"/>
  <c r="F89" i="15"/>
  <c r="O89" i="15"/>
  <c r="P89" i="15"/>
  <c r="Q89" i="15"/>
  <c r="N89" i="15" s="1"/>
  <c r="F90" i="15"/>
  <c r="O90" i="15"/>
  <c r="P90" i="15"/>
  <c r="Q90" i="15"/>
  <c r="F91" i="15"/>
  <c r="O91" i="15"/>
  <c r="P91" i="15"/>
  <c r="Q91" i="15"/>
  <c r="N91" i="15" s="1"/>
  <c r="F92" i="15"/>
  <c r="O92" i="15"/>
  <c r="P92" i="15"/>
  <c r="Q92" i="15"/>
  <c r="F93" i="15"/>
  <c r="O93" i="15"/>
  <c r="P93" i="15"/>
  <c r="Q93" i="15"/>
  <c r="N93" i="15" s="1"/>
  <c r="F94" i="15"/>
  <c r="O94" i="15"/>
  <c r="P94" i="15"/>
  <c r="N94" i="15" s="1"/>
  <c r="Q94" i="15"/>
  <c r="F66" i="15"/>
  <c r="O66" i="15"/>
  <c r="P66" i="15"/>
  <c r="Q66" i="15"/>
  <c r="F67" i="15"/>
  <c r="O67" i="15"/>
  <c r="P67" i="15"/>
  <c r="Q67" i="15"/>
  <c r="N67" i="15" s="1"/>
  <c r="F68" i="15"/>
  <c r="O68" i="15"/>
  <c r="P68" i="15"/>
  <c r="Q68" i="15"/>
  <c r="F69" i="15"/>
  <c r="O69" i="15"/>
  <c r="P69" i="15"/>
  <c r="Q69" i="15"/>
  <c r="F70" i="15"/>
  <c r="O70" i="15"/>
  <c r="P70" i="15"/>
  <c r="Q70" i="15"/>
  <c r="F71" i="15"/>
  <c r="O71" i="15"/>
  <c r="P71" i="15"/>
  <c r="Q71" i="15"/>
  <c r="N71" i="15" s="1"/>
  <c r="F72" i="15"/>
  <c r="O72" i="15"/>
  <c r="P72" i="15"/>
  <c r="Q72" i="15"/>
  <c r="F73" i="15"/>
  <c r="O73" i="15"/>
  <c r="P73" i="15"/>
  <c r="N73" i="15" s="1"/>
  <c r="Q73" i="15"/>
  <c r="F74" i="15"/>
  <c r="O74" i="15"/>
  <c r="P74" i="15"/>
  <c r="N74" i="15"/>
  <c r="Q74" i="15"/>
  <c r="Q65" i="15"/>
  <c r="P65" i="15"/>
  <c r="O65" i="15"/>
  <c r="N65" i="15" s="1"/>
  <c r="F65" i="15"/>
  <c r="F12" i="15"/>
  <c r="O12" i="15"/>
  <c r="P12" i="15"/>
  <c r="Q12" i="15"/>
  <c r="F13" i="15"/>
  <c r="O13" i="15"/>
  <c r="P13" i="15"/>
  <c r="Q13" i="15"/>
  <c r="F14" i="15"/>
  <c r="O14" i="15"/>
  <c r="P14" i="15"/>
  <c r="Q14" i="15"/>
  <c r="F15" i="15"/>
  <c r="O15" i="15"/>
  <c r="P15" i="15"/>
  <c r="Q15" i="15"/>
  <c r="F16" i="15"/>
  <c r="O16" i="15"/>
  <c r="P16" i="15"/>
  <c r="N16" i="15" s="1"/>
  <c r="Q16" i="15"/>
  <c r="F17" i="15"/>
  <c r="O17" i="15"/>
  <c r="P17" i="15"/>
  <c r="Q17" i="15"/>
  <c r="F18" i="15"/>
  <c r="O18" i="15"/>
  <c r="P18" i="15"/>
  <c r="Q18" i="15"/>
  <c r="F19" i="15"/>
  <c r="O19" i="15"/>
  <c r="P19" i="15"/>
  <c r="Q19" i="15"/>
  <c r="F20" i="15"/>
  <c r="O20" i="15"/>
  <c r="P20" i="15"/>
  <c r="Q20" i="15"/>
  <c r="F21" i="15"/>
  <c r="O21" i="15"/>
  <c r="P21" i="15"/>
  <c r="Q21" i="15"/>
  <c r="F22" i="15"/>
  <c r="O22" i="15"/>
  <c r="P22" i="15"/>
  <c r="Q22" i="15"/>
  <c r="F23" i="15"/>
  <c r="O23" i="15"/>
  <c r="P23" i="15"/>
  <c r="Q23" i="15"/>
  <c r="F24" i="15"/>
  <c r="O24" i="15"/>
  <c r="N24" i="15" s="1"/>
  <c r="P24" i="15"/>
  <c r="Q24" i="15"/>
  <c r="F25" i="15"/>
  <c r="O25" i="15"/>
  <c r="P25" i="15"/>
  <c r="Q25" i="15"/>
  <c r="F26" i="15"/>
  <c r="O26" i="15"/>
  <c r="N26" i="15" s="1"/>
  <c r="P26" i="15"/>
  <c r="Q26" i="15"/>
  <c r="F27" i="15"/>
  <c r="O27" i="15"/>
  <c r="P27" i="15"/>
  <c r="Q27" i="15"/>
  <c r="F28" i="15"/>
  <c r="O28" i="15"/>
  <c r="P28" i="15"/>
  <c r="Q28" i="15"/>
  <c r="F29" i="15"/>
  <c r="O29" i="15"/>
  <c r="P29" i="15"/>
  <c r="Q29" i="15"/>
  <c r="F30" i="15"/>
  <c r="O30" i="15"/>
  <c r="P30" i="15"/>
  <c r="N30" i="15" s="1"/>
  <c r="Q30" i="15"/>
  <c r="F31" i="15"/>
  <c r="O31" i="15"/>
  <c r="P31" i="15"/>
  <c r="Q31" i="15"/>
  <c r="F32" i="15"/>
  <c r="O32" i="15"/>
  <c r="N32" i="15" s="1"/>
  <c r="P32" i="15"/>
  <c r="Q32" i="15"/>
  <c r="F33" i="15"/>
  <c r="O33" i="15"/>
  <c r="P33" i="15"/>
  <c r="Q33" i="15"/>
  <c r="F34" i="15"/>
  <c r="O34" i="15"/>
  <c r="N34" i="15" s="1"/>
  <c r="P34" i="15"/>
  <c r="Q34" i="15"/>
  <c r="F35" i="15"/>
  <c r="O35" i="15"/>
  <c r="P35" i="15"/>
  <c r="Q35" i="15"/>
  <c r="F36" i="15"/>
  <c r="O36" i="15"/>
  <c r="N36" i="15" s="1"/>
  <c r="P36" i="15"/>
  <c r="Q36" i="15"/>
  <c r="F37" i="15"/>
  <c r="O37" i="15"/>
  <c r="N37" i="15" s="1"/>
  <c r="P37" i="15"/>
  <c r="Q37" i="15"/>
  <c r="F38" i="15"/>
  <c r="O38" i="15"/>
  <c r="N38" i="15" s="1"/>
  <c r="P38" i="15"/>
  <c r="Q38" i="15"/>
  <c r="F39" i="15"/>
  <c r="O39" i="15"/>
  <c r="N39" i="15" s="1"/>
  <c r="P39" i="15"/>
  <c r="Q39" i="15"/>
  <c r="F40" i="15"/>
  <c r="O40" i="15"/>
  <c r="P40" i="15"/>
  <c r="Q40" i="15"/>
  <c r="F41" i="15"/>
  <c r="O41" i="15"/>
  <c r="P41" i="15"/>
  <c r="Q41" i="15"/>
  <c r="F42" i="15"/>
  <c r="O42" i="15"/>
  <c r="P42" i="15"/>
  <c r="Q42" i="15"/>
  <c r="F43" i="15"/>
  <c r="O43" i="15"/>
  <c r="N43" i="15" s="1"/>
  <c r="P43" i="15"/>
  <c r="Q43" i="15"/>
  <c r="F44" i="15"/>
  <c r="O44" i="15"/>
  <c r="P44" i="15"/>
  <c r="Q44" i="15"/>
  <c r="F45" i="15"/>
  <c r="O45" i="15"/>
  <c r="N45" i="15" s="1"/>
  <c r="P45" i="15"/>
  <c r="Q45" i="15"/>
  <c r="F46" i="15"/>
  <c r="O46" i="15"/>
  <c r="P46" i="15"/>
  <c r="Q46" i="15"/>
  <c r="F47" i="15"/>
  <c r="O47" i="15"/>
  <c r="P47" i="15"/>
  <c r="Q47" i="15"/>
  <c r="F48" i="15"/>
  <c r="O48" i="15"/>
  <c r="N48" i="15" s="1"/>
  <c r="P48" i="15"/>
  <c r="Q48" i="15"/>
  <c r="F49" i="15"/>
  <c r="O49" i="15"/>
  <c r="P49" i="15"/>
  <c r="Q49" i="15"/>
  <c r="F50" i="15"/>
  <c r="O50" i="15"/>
  <c r="P50" i="15"/>
  <c r="Q50" i="15"/>
  <c r="F51" i="15"/>
  <c r="O51" i="15"/>
  <c r="P51" i="15"/>
  <c r="Q51" i="15"/>
  <c r="F52" i="15"/>
  <c r="O52" i="15"/>
  <c r="P52" i="15"/>
  <c r="Q52" i="15"/>
  <c r="F53" i="15"/>
  <c r="O53" i="15"/>
  <c r="P53" i="15"/>
  <c r="Q53" i="15"/>
  <c r="N53" i="15" s="1"/>
  <c r="F54" i="15"/>
  <c r="O54" i="15"/>
  <c r="P54" i="15"/>
  <c r="Q54" i="15"/>
  <c r="F55" i="15"/>
  <c r="O55" i="15"/>
  <c r="P55" i="15"/>
  <c r="Q55" i="15"/>
  <c r="N55" i="15" s="1"/>
  <c r="F56" i="15"/>
  <c r="O56" i="15"/>
  <c r="P56" i="15"/>
  <c r="N56" i="15" s="1"/>
  <c r="Q56" i="15"/>
  <c r="F57" i="15"/>
  <c r="O57" i="15"/>
  <c r="P57" i="15"/>
  <c r="Q57" i="15"/>
  <c r="F58" i="15"/>
  <c r="O58" i="15"/>
  <c r="N58" i="15" s="1"/>
  <c r="P58" i="15"/>
  <c r="Q58" i="15"/>
  <c r="F59" i="15"/>
  <c r="O59" i="15"/>
  <c r="P59" i="15"/>
  <c r="Q59" i="15"/>
  <c r="F60" i="15"/>
  <c r="O60" i="15"/>
  <c r="P60" i="15"/>
  <c r="Q60" i="15"/>
  <c r="Q11" i="15"/>
  <c r="P11" i="15"/>
  <c r="O11" i="15"/>
  <c r="N11" i="15" s="1"/>
  <c r="F11" i="15"/>
  <c r="N139" i="16"/>
  <c r="O139" i="16"/>
  <c r="P139" i="16"/>
  <c r="Q139" i="16"/>
  <c r="R139" i="16"/>
  <c r="S139" i="16"/>
  <c r="T139" i="16"/>
  <c r="U139" i="16"/>
  <c r="V139" i="16"/>
  <c r="W139" i="16"/>
  <c r="X139" i="16"/>
  <c r="Y139" i="16"/>
  <c r="Z139" i="16"/>
  <c r="AA139" i="16"/>
  <c r="AB139" i="16"/>
  <c r="AC139" i="16"/>
  <c r="AD139" i="16"/>
  <c r="AE139" i="16"/>
  <c r="AF139" i="16"/>
  <c r="AG139" i="16"/>
  <c r="AH139" i="16"/>
  <c r="AI139" i="16"/>
  <c r="AJ139" i="16"/>
  <c r="AK139" i="16"/>
  <c r="N140" i="16"/>
  <c r="O140" i="16"/>
  <c r="P140" i="16"/>
  <c r="Q140" i="16"/>
  <c r="R140" i="16"/>
  <c r="S140" i="16"/>
  <c r="T140" i="16"/>
  <c r="U140" i="16"/>
  <c r="V140" i="16"/>
  <c r="W140" i="16"/>
  <c r="X140" i="16"/>
  <c r="Y140" i="16"/>
  <c r="Z140" i="16"/>
  <c r="AA140" i="16"/>
  <c r="AB140" i="16"/>
  <c r="AC140" i="16"/>
  <c r="AD140" i="16"/>
  <c r="AE140" i="16"/>
  <c r="AF140" i="16"/>
  <c r="AG140" i="16"/>
  <c r="AH140" i="16"/>
  <c r="AI140" i="16"/>
  <c r="AJ140" i="16"/>
  <c r="AK140" i="16"/>
  <c r="AK138" i="16"/>
  <c r="AJ138" i="16"/>
  <c r="AI138" i="16"/>
  <c r="AH138" i="16"/>
  <c r="AH141" i="16" s="1"/>
  <c r="AG138" i="16"/>
  <c r="AF138" i="16"/>
  <c r="AE138" i="16"/>
  <c r="AD138" i="16"/>
  <c r="AC138" i="16"/>
  <c r="AB138" i="16"/>
  <c r="AA138" i="16"/>
  <c r="Z138" i="16"/>
  <c r="Y138" i="16"/>
  <c r="X138" i="16"/>
  <c r="W138" i="16"/>
  <c r="V138" i="16"/>
  <c r="U138" i="16"/>
  <c r="T138" i="16"/>
  <c r="S138" i="16"/>
  <c r="R138" i="16"/>
  <c r="Q138" i="16"/>
  <c r="P138" i="16"/>
  <c r="O138" i="16"/>
  <c r="N138" i="16"/>
  <c r="N133" i="16"/>
  <c r="O133" i="16"/>
  <c r="P133" i="16"/>
  <c r="Q133" i="16"/>
  <c r="R133" i="16"/>
  <c r="S133" i="16"/>
  <c r="T133" i="16"/>
  <c r="U133" i="16"/>
  <c r="V133" i="16"/>
  <c r="W133" i="16"/>
  <c r="X133" i="16"/>
  <c r="Y133" i="16"/>
  <c r="Z133" i="16"/>
  <c r="AA133" i="16"/>
  <c r="AB133" i="16"/>
  <c r="AC133" i="16"/>
  <c r="AD133" i="16"/>
  <c r="AE133" i="16"/>
  <c r="AF133" i="16"/>
  <c r="AG133" i="16"/>
  <c r="AH133" i="16"/>
  <c r="AI133" i="16"/>
  <c r="AJ133" i="16"/>
  <c r="AK133" i="16"/>
  <c r="N134" i="16"/>
  <c r="O134" i="16"/>
  <c r="P134" i="16"/>
  <c r="Q134" i="16"/>
  <c r="R134" i="16"/>
  <c r="S134" i="16"/>
  <c r="T134" i="16"/>
  <c r="U134" i="16"/>
  <c r="V134" i="16"/>
  <c r="W134" i="16"/>
  <c r="X134" i="16"/>
  <c r="Y134" i="16"/>
  <c r="Z134" i="16"/>
  <c r="AA134" i="16"/>
  <c r="AB134" i="16"/>
  <c r="AC134" i="16"/>
  <c r="AD134" i="16"/>
  <c r="AE134" i="16"/>
  <c r="AF134" i="16"/>
  <c r="AG134" i="16"/>
  <c r="AH134" i="16"/>
  <c r="AI134" i="16"/>
  <c r="AJ134" i="16"/>
  <c r="AK134" i="16"/>
  <c r="N135" i="16"/>
  <c r="O135" i="16"/>
  <c r="P135" i="16"/>
  <c r="Q135" i="16"/>
  <c r="R135" i="16"/>
  <c r="S135" i="16"/>
  <c r="T135" i="16"/>
  <c r="U135" i="16"/>
  <c r="V135" i="16"/>
  <c r="W135" i="16"/>
  <c r="X135" i="16"/>
  <c r="Y135" i="16"/>
  <c r="Z135" i="16"/>
  <c r="AA135" i="16"/>
  <c r="AB135" i="16"/>
  <c r="AC135" i="16"/>
  <c r="AD135" i="16"/>
  <c r="AE135" i="16"/>
  <c r="AF135" i="16"/>
  <c r="AG135" i="16"/>
  <c r="AH135" i="16"/>
  <c r="AI135" i="16"/>
  <c r="AJ135" i="16"/>
  <c r="AK135" i="16"/>
  <c r="N98" i="15"/>
  <c r="N109" i="15"/>
  <c r="N54" i="15"/>
  <c r="N52" i="15"/>
  <c r="G140" i="16"/>
  <c r="H140" i="16" s="1"/>
  <c r="AM140" i="3" s="1"/>
  <c r="N60" i="15"/>
  <c r="N69" i="15"/>
  <c r="N28" i="15"/>
  <c r="N13" i="15"/>
  <c r="AK132" i="16"/>
  <c r="AJ132" i="16"/>
  <c r="AJ131" i="16"/>
  <c r="AI132" i="16"/>
  <c r="AH132" i="16"/>
  <c r="AG132" i="16"/>
  <c r="AF132" i="16"/>
  <c r="AE132" i="16"/>
  <c r="AE131" i="16"/>
  <c r="AD132" i="16"/>
  <c r="AC132" i="16"/>
  <c r="AC131" i="16" s="1"/>
  <c r="AB132" i="16"/>
  <c r="AA132" i="16"/>
  <c r="Z132" i="16"/>
  <c r="Y132" i="16"/>
  <c r="X132" i="16"/>
  <c r="W132" i="16"/>
  <c r="V132" i="16"/>
  <c r="U132" i="16"/>
  <c r="T132" i="16"/>
  <c r="S132" i="16"/>
  <c r="R132" i="16"/>
  <c r="Q132" i="16"/>
  <c r="P132" i="16"/>
  <c r="O132" i="16"/>
  <c r="N132" i="16"/>
  <c r="G132" i="16" s="1"/>
  <c r="H132" i="16" s="1"/>
  <c r="N122" i="16"/>
  <c r="O122" i="16"/>
  <c r="P122" i="16"/>
  <c r="Q122" i="16"/>
  <c r="R122" i="16"/>
  <c r="S122" i="16"/>
  <c r="T122" i="16"/>
  <c r="U122" i="16"/>
  <c r="V122" i="16"/>
  <c r="W122" i="16"/>
  <c r="X122" i="16"/>
  <c r="Y122" i="16"/>
  <c r="Z122" i="16"/>
  <c r="AA122" i="16"/>
  <c r="AB122" i="16"/>
  <c r="AC122" i="16"/>
  <c r="AD122" i="16"/>
  <c r="AE122" i="16"/>
  <c r="AF122" i="16"/>
  <c r="AG122" i="16"/>
  <c r="AH122" i="16"/>
  <c r="AI122" i="16"/>
  <c r="AJ122" i="16"/>
  <c r="AK122" i="16"/>
  <c r="N123" i="16"/>
  <c r="O123" i="16"/>
  <c r="P123" i="16"/>
  <c r="Q123" i="16"/>
  <c r="R123" i="16"/>
  <c r="S123" i="16"/>
  <c r="T123" i="16"/>
  <c r="U123" i="16"/>
  <c r="V123" i="16"/>
  <c r="W123" i="16"/>
  <c r="X123" i="16"/>
  <c r="Y123" i="16"/>
  <c r="Z123" i="16"/>
  <c r="AA123" i="16"/>
  <c r="AB123" i="16"/>
  <c r="AC123" i="16"/>
  <c r="AD123" i="16"/>
  <c r="AE123" i="16"/>
  <c r="AF123" i="16"/>
  <c r="AG123" i="16"/>
  <c r="AH123" i="16"/>
  <c r="AI123" i="16"/>
  <c r="AJ123" i="16"/>
  <c r="AK123" i="16"/>
  <c r="N124" i="16"/>
  <c r="O124" i="16"/>
  <c r="P124" i="16"/>
  <c r="Q124" i="16"/>
  <c r="R124" i="16"/>
  <c r="S124" i="16"/>
  <c r="T124" i="16"/>
  <c r="U124" i="16"/>
  <c r="V124" i="16"/>
  <c r="W124" i="16"/>
  <c r="X124" i="16"/>
  <c r="Y124" i="16"/>
  <c r="Z124" i="16"/>
  <c r="AA124" i="16"/>
  <c r="AB124" i="16"/>
  <c r="AC124" i="16"/>
  <c r="AD124" i="16"/>
  <c r="AE124" i="16"/>
  <c r="AF124" i="16"/>
  <c r="AG124" i="16"/>
  <c r="AH124" i="16"/>
  <c r="AI124" i="16"/>
  <c r="AJ124" i="16"/>
  <c r="AK124" i="16"/>
  <c r="N125" i="16"/>
  <c r="O125" i="16"/>
  <c r="P125" i="16"/>
  <c r="Q125" i="16"/>
  <c r="R125" i="16"/>
  <c r="S125" i="16"/>
  <c r="T125" i="16"/>
  <c r="U125" i="16"/>
  <c r="V125" i="16"/>
  <c r="W125" i="16"/>
  <c r="X125" i="16"/>
  <c r="Y125" i="16"/>
  <c r="Z125" i="16"/>
  <c r="AA125" i="16"/>
  <c r="AB125" i="16"/>
  <c r="AC125" i="16"/>
  <c r="AD125" i="16"/>
  <c r="AE125" i="16"/>
  <c r="AF125" i="16"/>
  <c r="AG125" i="16"/>
  <c r="AH125" i="16"/>
  <c r="AI125" i="16"/>
  <c r="AJ125" i="16"/>
  <c r="AK125" i="16"/>
  <c r="N126" i="16"/>
  <c r="O126" i="16"/>
  <c r="P126" i="16"/>
  <c r="Q126" i="16"/>
  <c r="R126" i="16"/>
  <c r="S126" i="16"/>
  <c r="T126" i="16"/>
  <c r="U126" i="16"/>
  <c r="V126" i="16"/>
  <c r="W126" i="16"/>
  <c r="X126" i="16"/>
  <c r="Y126" i="16"/>
  <c r="Z126" i="16"/>
  <c r="AA126" i="16"/>
  <c r="AB126" i="16"/>
  <c r="AC126" i="16"/>
  <c r="AD126" i="16"/>
  <c r="AE126" i="16"/>
  <c r="AF126" i="16"/>
  <c r="AG126" i="16"/>
  <c r="AH126" i="16"/>
  <c r="AI126" i="16"/>
  <c r="AJ126" i="16"/>
  <c r="AK126" i="16"/>
  <c r="N127" i="16"/>
  <c r="O127" i="16"/>
  <c r="P127" i="16"/>
  <c r="Q127" i="16"/>
  <c r="R127" i="16"/>
  <c r="S127" i="16"/>
  <c r="T127" i="16"/>
  <c r="U127" i="16"/>
  <c r="V127" i="16"/>
  <c r="W127" i="16"/>
  <c r="X127" i="16"/>
  <c r="Y127" i="16"/>
  <c r="Z127" i="16"/>
  <c r="AA127" i="16"/>
  <c r="AB127" i="16"/>
  <c r="AC127" i="16"/>
  <c r="AD127" i="16"/>
  <c r="AE127" i="16"/>
  <c r="AF127" i="16"/>
  <c r="AG127" i="16"/>
  <c r="AH127" i="16"/>
  <c r="AI127" i="16"/>
  <c r="AJ127" i="16"/>
  <c r="AK127" i="16"/>
  <c r="N128" i="16"/>
  <c r="O128" i="16"/>
  <c r="P128" i="16"/>
  <c r="Q128" i="16"/>
  <c r="R128" i="16"/>
  <c r="S128" i="16"/>
  <c r="T128" i="16"/>
  <c r="U128" i="16"/>
  <c r="V128" i="16"/>
  <c r="W128" i="16"/>
  <c r="X128" i="16"/>
  <c r="Y128" i="16"/>
  <c r="Z128" i="16"/>
  <c r="AA128" i="16"/>
  <c r="AB128" i="16"/>
  <c r="AC128" i="16"/>
  <c r="AD128" i="16"/>
  <c r="AE128" i="16"/>
  <c r="AF128" i="16"/>
  <c r="AG128" i="16"/>
  <c r="AH128" i="16"/>
  <c r="AI128" i="16"/>
  <c r="AJ128" i="16"/>
  <c r="AK128" i="16"/>
  <c r="N129" i="16"/>
  <c r="O129" i="16"/>
  <c r="P129" i="16"/>
  <c r="Q129" i="16"/>
  <c r="R129" i="16"/>
  <c r="S129" i="16"/>
  <c r="T129" i="16"/>
  <c r="U129" i="16"/>
  <c r="V129" i="16"/>
  <c r="W129" i="16"/>
  <c r="X129" i="16"/>
  <c r="Y129" i="16"/>
  <c r="Z129" i="16"/>
  <c r="AA129" i="16"/>
  <c r="AB129" i="16"/>
  <c r="AC129" i="16"/>
  <c r="AD129" i="16"/>
  <c r="AE129" i="16"/>
  <c r="AF129" i="16"/>
  <c r="AG129" i="16"/>
  <c r="AH129" i="16"/>
  <c r="AI129" i="16"/>
  <c r="AJ129" i="16"/>
  <c r="AK129" i="16"/>
  <c r="AK121" i="16"/>
  <c r="AK120" i="16" s="1"/>
  <c r="AJ121" i="16"/>
  <c r="AI121" i="16"/>
  <c r="AH121" i="16"/>
  <c r="AG121" i="16"/>
  <c r="AF121" i="16"/>
  <c r="AE121" i="16"/>
  <c r="AD121" i="16"/>
  <c r="AC121" i="16"/>
  <c r="AB121" i="16"/>
  <c r="AA121" i="16"/>
  <c r="Z121" i="16"/>
  <c r="Y121" i="16"/>
  <c r="X121" i="16"/>
  <c r="W121" i="16"/>
  <c r="V121" i="16"/>
  <c r="U121" i="16"/>
  <c r="T121" i="16"/>
  <c r="S121" i="16"/>
  <c r="R121" i="16"/>
  <c r="Q121" i="16"/>
  <c r="P121" i="16"/>
  <c r="O121" i="16"/>
  <c r="N121" i="16"/>
  <c r="N106" i="16"/>
  <c r="O106" i="16"/>
  <c r="P106" i="16"/>
  <c r="Q106" i="16"/>
  <c r="R106" i="16"/>
  <c r="S106" i="16"/>
  <c r="T106" i="16"/>
  <c r="U106" i="16"/>
  <c r="V106" i="16"/>
  <c r="W106" i="16"/>
  <c r="X106" i="16"/>
  <c r="Y106" i="16"/>
  <c r="Z106" i="16"/>
  <c r="AA106" i="16"/>
  <c r="AB106" i="16"/>
  <c r="AC106" i="16"/>
  <c r="AD106" i="16"/>
  <c r="AE106" i="16"/>
  <c r="AF106" i="16"/>
  <c r="AG106" i="16"/>
  <c r="AH106" i="16"/>
  <c r="AI106" i="16"/>
  <c r="AJ106" i="16"/>
  <c r="AK106" i="16"/>
  <c r="N107" i="16"/>
  <c r="O107" i="16"/>
  <c r="P107" i="16"/>
  <c r="Q107" i="16"/>
  <c r="R107" i="16"/>
  <c r="S107" i="16"/>
  <c r="T107" i="16"/>
  <c r="U107" i="16"/>
  <c r="V107" i="16"/>
  <c r="W107" i="16"/>
  <c r="X107" i="16"/>
  <c r="Y107" i="16"/>
  <c r="Z107" i="16"/>
  <c r="AA107" i="16"/>
  <c r="AB107" i="16"/>
  <c r="AC107" i="16"/>
  <c r="AD107" i="16"/>
  <c r="AE107" i="16"/>
  <c r="AF107" i="16"/>
  <c r="AG107" i="16"/>
  <c r="AH107" i="16"/>
  <c r="AI107" i="16"/>
  <c r="AJ107" i="16"/>
  <c r="AK107" i="16"/>
  <c r="N108" i="16"/>
  <c r="O108" i="16"/>
  <c r="P108" i="16"/>
  <c r="Q108" i="16"/>
  <c r="R108" i="16"/>
  <c r="S108" i="16"/>
  <c r="T108" i="16"/>
  <c r="U108" i="16"/>
  <c r="V108" i="16"/>
  <c r="W108" i="16"/>
  <c r="X108" i="16"/>
  <c r="Y108" i="16"/>
  <c r="Z108" i="16"/>
  <c r="AA108" i="16"/>
  <c r="AB108" i="16"/>
  <c r="AC108" i="16"/>
  <c r="AD108" i="16"/>
  <c r="AE108" i="16"/>
  <c r="AF108" i="16"/>
  <c r="AG108" i="16"/>
  <c r="AH108" i="16"/>
  <c r="AI108" i="16"/>
  <c r="AJ108" i="16"/>
  <c r="AK108" i="16"/>
  <c r="N109" i="16"/>
  <c r="O109" i="16"/>
  <c r="P109" i="16"/>
  <c r="Q109" i="16"/>
  <c r="R109" i="16"/>
  <c r="S109" i="16"/>
  <c r="T109" i="16"/>
  <c r="U109" i="16"/>
  <c r="V109" i="16"/>
  <c r="W109" i="16"/>
  <c r="X109" i="16"/>
  <c r="Y109" i="16"/>
  <c r="Z109" i="16"/>
  <c r="AA109" i="16"/>
  <c r="AB109" i="16"/>
  <c r="AC109" i="16"/>
  <c r="AD109" i="16"/>
  <c r="AE109" i="16"/>
  <c r="AF109" i="16"/>
  <c r="AG109" i="16"/>
  <c r="AH109" i="16"/>
  <c r="AI109" i="16"/>
  <c r="AJ109" i="16"/>
  <c r="AK109" i="16"/>
  <c r="N110" i="16"/>
  <c r="O110" i="16"/>
  <c r="P110" i="16"/>
  <c r="Q110" i="16"/>
  <c r="R110" i="16"/>
  <c r="S110" i="16"/>
  <c r="T110" i="16"/>
  <c r="U110" i="16"/>
  <c r="V110" i="16"/>
  <c r="W110" i="16"/>
  <c r="X110" i="16"/>
  <c r="Y110" i="16"/>
  <c r="Z110" i="16"/>
  <c r="AA110" i="16"/>
  <c r="AB110" i="16"/>
  <c r="AC110" i="16"/>
  <c r="AD110" i="16"/>
  <c r="AE110" i="16"/>
  <c r="AF110" i="16"/>
  <c r="AG110" i="16"/>
  <c r="AH110" i="16"/>
  <c r="AI110" i="16"/>
  <c r="AJ110" i="16"/>
  <c r="AK110" i="16"/>
  <c r="N111" i="16"/>
  <c r="O111" i="16"/>
  <c r="P111" i="16"/>
  <c r="Q111" i="16"/>
  <c r="R111" i="16"/>
  <c r="S111" i="16"/>
  <c r="T111" i="16"/>
  <c r="U111" i="16"/>
  <c r="V111" i="16"/>
  <c r="W111" i="16"/>
  <c r="X111" i="16"/>
  <c r="Y111" i="16"/>
  <c r="Z111" i="16"/>
  <c r="AA111" i="16"/>
  <c r="AB111" i="16"/>
  <c r="AC111" i="16"/>
  <c r="AD111" i="16"/>
  <c r="AE111" i="16"/>
  <c r="AF111" i="16"/>
  <c r="AG111" i="16"/>
  <c r="AH111" i="16"/>
  <c r="AI111" i="16"/>
  <c r="AJ111" i="16"/>
  <c r="AK111" i="16"/>
  <c r="N112" i="16"/>
  <c r="O112" i="16"/>
  <c r="P112" i="16"/>
  <c r="Q112" i="16"/>
  <c r="R112" i="16"/>
  <c r="S112" i="16"/>
  <c r="T112" i="16"/>
  <c r="U112" i="16"/>
  <c r="V112" i="16"/>
  <c r="W112" i="16"/>
  <c r="X112" i="16"/>
  <c r="Y112" i="16"/>
  <c r="Z112" i="16"/>
  <c r="AA112" i="16"/>
  <c r="AB112" i="16"/>
  <c r="AC112" i="16"/>
  <c r="AD112" i="16"/>
  <c r="AE112" i="16"/>
  <c r="AF112" i="16"/>
  <c r="AG112" i="16"/>
  <c r="AH112" i="16"/>
  <c r="AI112" i="16"/>
  <c r="AJ112" i="16"/>
  <c r="AK112" i="16"/>
  <c r="N113" i="16"/>
  <c r="O113" i="16"/>
  <c r="P113" i="16"/>
  <c r="Q113" i="16"/>
  <c r="R113" i="16"/>
  <c r="S113" i="16"/>
  <c r="T113" i="16"/>
  <c r="U113" i="16"/>
  <c r="V113" i="16"/>
  <c r="W113" i="16"/>
  <c r="X113" i="16"/>
  <c r="Y113" i="16"/>
  <c r="Z113" i="16"/>
  <c r="AA113" i="16"/>
  <c r="AB113" i="16"/>
  <c r="AC113" i="16"/>
  <c r="AD113" i="16"/>
  <c r="AE113" i="16"/>
  <c r="AF113" i="16"/>
  <c r="AG113" i="16"/>
  <c r="AH113" i="16"/>
  <c r="AI113" i="16"/>
  <c r="AJ113" i="16"/>
  <c r="AK113" i="16"/>
  <c r="N114" i="16"/>
  <c r="O114" i="16"/>
  <c r="P114" i="16"/>
  <c r="Q114" i="16"/>
  <c r="R114" i="16"/>
  <c r="S114" i="16"/>
  <c r="T114" i="16"/>
  <c r="U114" i="16"/>
  <c r="V114" i="16"/>
  <c r="W114" i="16"/>
  <c r="X114" i="16"/>
  <c r="Y114" i="16"/>
  <c r="Z114" i="16"/>
  <c r="AA114" i="16"/>
  <c r="AB114" i="16"/>
  <c r="AC114" i="16"/>
  <c r="AD114" i="16"/>
  <c r="AE114" i="16"/>
  <c r="AF114" i="16"/>
  <c r="AG114" i="16"/>
  <c r="AH114" i="16"/>
  <c r="AI114" i="16"/>
  <c r="AJ114" i="16"/>
  <c r="AK114" i="16"/>
  <c r="N115" i="16"/>
  <c r="O115" i="16"/>
  <c r="P115" i="16"/>
  <c r="Q115" i="16"/>
  <c r="R115" i="16"/>
  <c r="S115" i="16"/>
  <c r="T115" i="16"/>
  <c r="U115" i="16"/>
  <c r="V115" i="16"/>
  <c r="W115" i="16"/>
  <c r="X115" i="16"/>
  <c r="Y115" i="16"/>
  <c r="Z115" i="16"/>
  <c r="AA115" i="16"/>
  <c r="AB115" i="16"/>
  <c r="AC115" i="16"/>
  <c r="AD115" i="16"/>
  <c r="AE115" i="16"/>
  <c r="AF115" i="16"/>
  <c r="AG115" i="16"/>
  <c r="AH115" i="16"/>
  <c r="AI115" i="16"/>
  <c r="AJ115" i="16"/>
  <c r="AK115" i="16"/>
  <c r="N116" i="16"/>
  <c r="O116" i="16"/>
  <c r="P116" i="16"/>
  <c r="Q116" i="16"/>
  <c r="R116" i="16"/>
  <c r="S116" i="16"/>
  <c r="T116" i="16"/>
  <c r="U116" i="16"/>
  <c r="V116" i="16"/>
  <c r="W116" i="16"/>
  <c r="X116" i="16"/>
  <c r="Y116" i="16"/>
  <c r="Z116" i="16"/>
  <c r="AA116" i="16"/>
  <c r="AB116" i="16"/>
  <c r="AC116" i="16"/>
  <c r="AD116" i="16"/>
  <c r="AE116" i="16"/>
  <c r="AF116" i="16"/>
  <c r="AG116" i="16"/>
  <c r="AH116" i="16"/>
  <c r="AI116" i="16"/>
  <c r="AJ116" i="16"/>
  <c r="AK116" i="16"/>
  <c r="AK105" i="16"/>
  <c r="AJ105" i="16"/>
  <c r="AI105" i="16"/>
  <c r="AH105" i="16"/>
  <c r="AG105" i="16"/>
  <c r="AF105" i="16"/>
  <c r="AE105" i="16"/>
  <c r="AD105" i="16"/>
  <c r="AC105" i="16"/>
  <c r="AB105" i="16"/>
  <c r="AA105" i="16"/>
  <c r="Z105" i="16"/>
  <c r="Y105" i="16"/>
  <c r="X105" i="16"/>
  <c r="W105" i="16"/>
  <c r="V105" i="16"/>
  <c r="U105" i="16"/>
  <c r="T105" i="16"/>
  <c r="S105" i="16"/>
  <c r="R105" i="16"/>
  <c r="Q105" i="16"/>
  <c r="P105" i="16"/>
  <c r="O105" i="16"/>
  <c r="N105" i="16"/>
  <c r="N98" i="16"/>
  <c r="O98" i="16"/>
  <c r="P98" i="16"/>
  <c r="Q98" i="16"/>
  <c r="R98" i="16"/>
  <c r="S98" i="16"/>
  <c r="T98" i="16"/>
  <c r="U98" i="16"/>
  <c r="V98" i="16"/>
  <c r="W98" i="16"/>
  <c r="X98" i="16"/>
  <c r="Y98" i="16"/>
  <c r="Z98" i="16"/>
  <c r="AA98" i="16"/>
  <c r="AB98" i="16"/>
  <c r="AC98" i="16"/>
  <c r="AD98" i="16"/>
  <c r="AE98" i="16"/>
  <c r="AF98" i="16"/>
  <c r="AG98" i="16"/>
  <c r="AH98" i="16"/>
  <c r="AI98" i="16"/>
  <c r="AJ98" i="16"/>
  <c r="AK98" i="16"/>
  <c r="N99" i="16"/>
  <c r="O99" i="16"/>
  <c r="P99" i="16"/>
  <c r="Q99" i="16"/>
  <c r="R99" i="16"/>
  <c r="S99" i="16"/>
  <c r="T99" i="16"/>
  <c r="U99" i="16"/>
  <c r="V99" i="16"/>
  <c r="W99" i="16"/>
  <c r="X99" i="16"/>
  <c r="Y99" i="16"/>
  <c r="Z99" i="16"/>
  <c r="AA99" i="16"/>
  <c r="AB99" i="16"/>
  <c r="AC99" i="16"/>
  <c r="AD99" i="16"/>
  <c r="AE99" i="16"/>
  <c r="AF99" i="16"/>
  <c r="AG99" i="16"/>
  <c r="AH99" i="16"/>
  <c r="AI99" i="16"/>
  <c r="AJ99" i="16"/>
  <c r="AK99" i="16"/>
  <c r="N100" i="16"/>
  <c r="O100" i="16"/>
  <c r="P100" i="16"/>
  <c r="Q100" i="16"/>
  <c r="R100" i="16"/>
  <c r="S100" i="16"/>
  <c r="T100" i="16"/>
  <c r="U100" i="16"/>
  <c r="V100" i="16"/>
  <c r="W100" i="16"/>
  <c r="X100" i="16"/>
  <c r="Y100" i="16"/>
  <c r="Z100" i="16"/>
  <c r="AA100" i="16"/>
  <c r="AB100" i="16"/>
  <c r="AC100" i="16"/>
  <c r="AD100" i="16"/>
  <c r="AE100" i="16"/>
  <c r="AF100" i="16"/>
  <c r="AG100" i="16"/>
  <c r="AH100" i="16"/>
  <c r="AI100" i="16"/>
  <c r="AJ100" i="16"/>
  <c r="AK100" i="16"/>
  <c r="N101" i="16"/>
  <c r="O101" i="16"/>
  <c r="P101" i="16"/>
  <c r="Q101" i="16"/>
  <c r="R101" i="16"/>
  <c r="S101" i="16"/>
  <c r="T101" i="16"/>
  <c r="U101" i="16"/>
  <c r="V101" i="16"/>
  <c r="W101" i="16"/>
  <c r="X101" i="16"/>
  <c r="Y101" i="16"/>
  <c r="Z101" i="16"/>
  <c r="AA101" i="16"/>
  <c r="AB101" i="16"/>
  <c r="AC101" i="16"/>
  <c r="AD101" i="16"/>
  <c r="AE101" i="16"/>
  <c r="AF101" i="16"/>
  <c r="AG101" i="16"/>
  <c r="AH101" i="16"/>
  <c r="AI101" i="16"/>
  <c r="AJ101" i="16"/>
  <c r="AK101" i="16"/>
  <c r="N102" i="16"/>
  <c r="O102" i="16"/>
  <c r="P102" i="16"/>
  <c r="Q102" i="16"/>
  <c r="R102" i="16"/>
  <c r="S102" i="16"/>
  <c r="T102" i="16"/>
  <c r="U102" i="16"/>
  <c r="V102" i="16"/>
  <c r="W102" i="16"/>
  <c r="X102" i="16"/>
  <c r="Y102" i="16"/>
  <c r="Z102" i="16"/>
  <c r="AA102" i="16"/>
  <c r="AB102" i="16"/>
  <c r="AC102" i="16"/>
  <c r="AD102" i="16"/>
  <c r="AE102" i="16"/>
  <c r="AF102" i="16"/>
  <c r="AG102" i="16"/>
  <c r="AH102" i="16"/>
  <c r="AI102" i="16"/>
  <c r="AJ102" i="16"/>
  <c r="AK102" i="16"/>
  <c r="N103" i="16"/>
  <c r="O103" i="16"/>
  <c r="P103" i="16"/>
  <c r="Q103" i="16"/>
  <c r="R103" i="16"/>
  <c r="S103" i="16"/>
  <c r="T103" i="16"/>
  <c r="U103" i="16"/>
  <c r="V103" i="16"/>
  <c r="W103" i="16"/>
  <c r="X103" i="16"/>
  <c r="Y103" i="16"/>
  <c r="Z103" i="16"/>
  <c r="AA103" i="16"/>
  <c r="AB103" i="16"/>
  <c r="AC103" i="16"/>
  <c r="AD103" i="16"/>
  <c r="AE103" i="16"/>
  <c r="AF103" i="16"/>
  <c r="AG103" i="16"/>
  <c r="AH103" i="16"/>
  <c r="AI103" i="16"/>
  <c r="AJ103" i="16"/>
  <c r="AK103" i="16"/>
  <c r="N104" i="16"/>
  <c r="O104" i="16"/>
  <c r="P104" i="16"/>
  <c r="Q104" i="16"/>
  <c r="R104" i="16"/>
  <c r="S104" i="16"/>
  <c r="T104" i="16"/>
  <c r="U104" i="16"/>
  <c r="V104" i="16"/>
  <c r="W104" i="16"/>
  <c r="X104" i="16"/>
  <c r="Y104" i="16"/>
  <c r="Z104" i="16"/>
  <c r="AA104" i="16"/>
  <c r="AB104" i="16"/>
  <c r="AC104" i="16"/>
  <c r="AD104" i="16"/>
  <c r="AE104" i="16"/>
  <c r="AF104" i="16"/>
  <c r="AG104" i="16"/>
  <c r="AH104" i="16"/>
  <c r="AI104" i="16"/>
  <c r="AJ104" i="16"/>
  <c r="AK104" i="16"/>
  <c r="AK97" i="16"/>
  <c r="AJ97" i="16"/>
  <c r="AI97" i="16"/>
  <c r="AH97" i="16"/>
  <c r="AG97" i="16"/>
  <c r="AF97" i="16"/>
  <c r="AE97" i="16"/>
  <c r="AD97" i="16"/>
  <c r="AC97" i="16"/>
  <c r="AB97" i="16"/>
  <c r="AA97" i="16"/>
  <c r="Z97" i="16"/>
  <c r="Y97" i="16"/>
  <c r="X97" i="16"/>
  <c r="W97" i="16"/>
  <c r="V97" i="16"/>
  <c r="U97" i="16"/>
  <c r="U96" i="16" s="1"/>
  <c r="T97" i="16"/>
  <c r="S97" i="16"/>
  <c r="R97" i="16"/>
  <c r="Q97" i="16"/>
  <c r="P97" i="16"/>
  <c r="O97" i="16"/>
  <c r="N66" i="16"/>
  <c r="O66" i="16"/>
  <c r="P66" i="16"/>
  <c r="Q66" i="16"/>
  <c r="R66" i="16"/>
  <c r="S66" i="16"/>
  <c r="T66" i="16"/>
  <c r="U66" i="16"/>
  <c r="V66" i="16"/>
  <c r="W66" i="16"/>
  <c r="X66" i="16"/>
  <c r="Y66" i="16"/>
  <c r="Z66" i="16"/>
  <c r="AA66" i="16"/>
  <c r="AB66" i="16"/>
  <c r="AC66" i="16"/>
  <c r="AD66" i="16"/>
  <c r="AE66" i="16"/>
  <c r="AF66" i="16"/>
  <c r="AG66" i="16"/>
  <c r="AH66" i="16"/>
  <c r="AI66" i="16"/>
  <c r="AJ66" i="16"/>
  <c r="AK66" i="16"/>
  <c r="N67" i="16"/>
  <c r="O67" i="16"/>
  <c r="P67" i="16"/>
  <c r="Q67" i="16"/>
  <c r="R67" i="16"/>
  <c r="S67" i="16"/>
  <c r="T67" i="16"/>
  <c r="U67" i="16"/>
  <c r="V67" i="16"/>
  <c r="W67" i="16"/>
  <c r="X67" i="16"/>
  <c r="Y67" i="16"/>
  <c r="Z67" i="16"/>
  <c r="AA67" i="16"/>
  <c r="AB67" i="16"/>
  <c r="AC67" i="16"/>
  <c r="AD67" i="16"/>
  <c r="AE67" i="16"/>
  <c r="AF67" i="16"/>
  <c r="AG67" i="16"/>
  <c r="AH67" i="16"/>
  <c r="AI67" i="16"/>
  <c r="AJ67" i="16"/>
  <c r="AK67" i="16"/>
  <c r="N68" i="16"/>
  <c r="O68" i="16"/>
  <c r="P68" i="16"/>
  <c r="Q68" i="16"/>
  <c r="R68" i="16"/>
  <c r="S68" i="16"/>
  <c r="T68" i="16"/>
  <c r="U68" i="16"/>
  <c r="V68" i="16"/>
  <c r="W68" i="16"/>
  <c r="X68" i="16"/>
  <c r="Y68" i="16"/>
  <c r="Z68" i="16"/>
  <c r="AA68" i="16"/>
  <c r="AB68" i="16"/>
  <c r="AC68" i="16"/>
  <c r="AD68" i="16"/>
  <c r="AE68" i="16"/>
  <c r="AF68" i="16"/>
  <c r="AG68" i="16"/>
  <c r="AH68" i="16"/>
  <c r="AI68" i="16"/>
  <c r="AJ68" i="16"/>
  <c r="AK68" i="16"/>
  <c r="N69" i="16"/>
  <c r="O69" i="16"/>
  <c r="P69" i="16"/>
  <c r="Q69" i="16"/>
  <c r="R69" i="16"/>
  <c r="S69" i="16"/>
  <c r="T69" i="16"/>
  <c r="U69" i="16"/>
  <c r="V69" i="16"/>
  <c r="W69" i="16"/>
  <c r="X69" i="16"/>
  <c r="Y69" i="16"/>
  <c r="Z69" i="16"/>
  <c r="AA69" i="16"/>
  <c r="AB69" i="16"/>
  <c r="AC69" i="16"/>
  <c r="AD69" i="16"/>
  <c r="AE69" i="16"/>
  <c r="AF69" i="16"/>
  <c r="AG69" i="16"/>
  <c r="AH69" i="16"/>
  <c r="AI69" i="16"/>
  <c r="AJ69" i="16"/>
  <c r="AK69" i="16"/>
  <c r="N70" i="16"/>
  <c r="O70" i="16"/>
  <c r="P70" i="16"/>
  <c r="Q70" i="16"/>
  <c r="R70" i="16"/>
  <c r="S70" i="16"/>
  <c r="T70" i="16"/>
  <c r="U70" i="16"/>
  <c r="V70" i="16"/>
  <c r="W70" i="16"/>
  <c r="X70" i="16"/>
  <c r="Y70" i="16"/>
  <c r="Z70" i="16"/>
  <c r="AA70" i="16"/>
  <c r="AB70" i="16"/>
  <c r="AC70" i="16"/>
  <c r="AD70" i="16"/>
  <c r="AE70" i="16"/>
  <c r="AF70" i="16"/>
  <c r="AG70" i="16"/>
  <c r="AH70" i="16"/>
  <c r="AI70" i="16"/>
  <c r="AJ70" i="16"/>
  <c r="AK70" i="16"/>
  <c r="N71" i="16"/>
  <c r="O71" i="16"/>
  <c r="P71" i="16"/>
  <c r="Q71" i="16"/>
  <c r="R71" i="16"/>
  <c r="S71" i="16"/>
  <c r="T71" i="16"/>
  <c r="U71" i="16"/>
  <c r="V71" i="16"/>
  <c r="W71" i="16"/>
  <c r="X71" i="16"/>
  <c r="Y71" i="16"/>
  <c r="Z71" i="16"/>
  <c r="AA71" i="16"/>
  <c r="AB71" i="16"/>
  <c r="AC71" i="16"/>
  <c r="AD71" i="16"/>
  <c r="AE71" i="16"/>
  <c r="AF71" i="16"/>
  <c r="AG71" i="16"/>
  <c r="AH71" i="16"/>
  <c r="AI71" i="16"/>
  <c r="AJ71" i="16"/>
  <c r="AK71" i="16"/>
  <c r="N72" i="16"/>
  <c r="O72" i="16"/>
  <c r="P72" i="16"/>
  <c r="Q72" i="16"/>
  <c r="R72" i="16"/>
  <c r="S72" i="16"/>
  <c r="T72" i="16"/>
  <c r="U72" i="16"/>
  <c r="V72" i="16"/>
  <c r="W72" i="16"/>
  <c r="X72" i="16"/>
  <c r="Y72" i="16"/>
  <c r="Z72" i="16"/>
  <c r="AA72" i="16"/>
  <c r="AB72" i="16"/>
  <c r="AC72" i="16"/>
  <c r="AD72" i="16"/>
  <c r="AE72" i="16"/>
  <c r="AF72" i="16"/>
  <c r="AG72" i="16"/>
  <c r="AH72" i="16"/>
  <c r="AI72" i="16"/>
  <c r="AJ72" i="16"/>
  <c r="AK72" i="16"/>
  <c r="N73" i="16"/>
  <c r="O73" i="16"/>
  <c r="P73" i="16"/>
  <c r="Q73" i="16"/>
  <c r="R73" i="16"/>
  <c r="S73" i="16"/>
  <c r="T73" i="16"/>
  <c r="U73" i="16"/>
  <c r="V73" i="16"/>
  <c r="W73" i="16"/>
  <c r="X73" i="16"/>
  <c r="Y73" i="16"/>
  <c r="Z73" i="16"/>
  <c r="AA73" i="16"/>
  <c r="AB73" i="16"/>
  <c r="AC73" i="16"/>
  <c r="AD73" i="16"/>
  <c r="AE73" i="16"/>
  <c r="AF73" i="16"/>
  <c r="AG73" i="16"/>
  <c r="AH73" i="16"/>
  <c r="AI73" i="16"/>
  <c r="AJ73" i="16"/>
  <c r="AK73" i="16"/>
  <c r="N74" i="16"/>
  <c r="O74" i="16"/>
  <c r="P74" i="16"/>
  <c r="Q74" i="16"/>
  <c r="R74" i="16"/>
  <c r="S74" i="16"/>
  <c r="T74" i="16"/>
  <c r="U74" i="16"/>
  <c r="V74" i="16"/>
  <c r="W74" i="16"/>
  <c r="X74" i="16"/>
  <c r="Y74" i="16"/>
  <c r="Z74" i="16"/>
  <c r="AA74" i="16"/>
  <c r="AB74" i="16"/>
  <c r="AC74" i="16"/>
  <c r="AD74" i="16"/>
  <c r="AE74" i="16"/>
  <c r="AF74" i="16"/>
  <c r="AG74" i="16"/>
  <c r="AH74" i="16"/>
  <c r="AI74" i="16"/>
  <c r="AJ74" i="16"/>
  <c r="AK74" i="16"/>
  <c r="N75" i="16"/>
  <c r="O75" i="16"/>
  <c r="P75" i="16"/>
  <c r="Q75" i="16"/>
  <c r="R75" i="16"/>
  <c r="S75" i="16"/>
  <c r="T75" i="16"/>
  <c r="U75" i="16"/>
  <c r="V75" i="16"/>
  <c r="W75" i="16"/>
  <c r="X75" i="16"/>
  <c r="Y75" i="16"/>
  <c r="Z75" i="16"/>
  <c r="AA75" i="16"/>
  <c r="AB75" i="16"/>
  <c r="AC75" i="16"/>
  <c r="AD75" i="16"/>
  <c r="AE75" i="16"/>
  <c r="AF75" i="16"/>
  <c r="AG75" i="16"/>
  <c r="AH75" i="16"/>
  <c r="AI75" i="16"/>
  <c r="AJ75" i="16"/>
  <c r="AK75" i="16"/>
  <c r="N76" i="16"/>
  <c r="O76" i="16"/>
  <c r="P76" i="16"/>
  <c r="Q76" i="16"/>
  <c r="R76" i="16"/>
  <c r="S76" i="16"/>
  <c r="T76" i="16"/>
  <c r="U76" i="16"/>
  <c r="V76" i="16"/>
  <c r="W76" i="16"/>
  <c r="X76" i="16"/>
  <c r="Y76" i="16"/>
  <c r="Z76" i="16"/>
  <c r="AA76" i="16"/>
  <c r="AB76" i="16"/>
  <c r="AC76" i="16"/>
  <c r="AD76" i="16"/>
  <c r="AE76" i="16"/>
  <c r="AF76" i="16"/>
  <c r="AG76" i="16"/>
  <c r="AH76" i="16"/>
  <c r="AI76" i="16"/>
  <c r="AJ76" i="16"/>
  <c r="AK76" i="16"/>
  <c r="N77" i="16"/>
  <c r="O77" i="16"/>
  <c r="P77" i="16"/>
  <c r="Q77" i="16"/>
  <c r="R77" i="16"/>
  <c r="S77" i="16"/>
  <c r="T77" i="16"/>
  <c r="U77" i="16"/>
  <c r="V77" i="16"/>
  <c r="W77" i="16"/>
  <c r="X77" i="16"/>
  <c r="Y77" i="16"/>
  <c r="Z77" i="16"/>
  <c r="AA77" i="16"/>
  <c r="AB77" i="16"/>
  <c r="AC77" i="16"/>
  <c r="AD77" i="16"/>
  <c r="AE77" i="16"/>
  <c r="AF77" i="16"/>
  <c r="AG77" i="16"/>
  <c r="AH77" i="16"/>
  <c r="AI77" i="16"/>
  <c r="AJ77" i="16"/>
  <c r="AK77" i="16"/>
  <c r="N78" i="16"/>
  <c r="O78" i="16"/>
  <c r="P78" i="16"/>
  <c r="Q78" i="16"/>
  <c r="R78" i="16"/>
  <c r="S78" i="16"/>
  <c r="T78" i="16"/>
  <c r="U78" i="16"/>
  <c r="V78" i="16"/>
  <c r="W78" i="16"/>
  <c r="X78" i="16"/>
  <c r="Y78" i="16"/>
  <c r="Z78" i="16"/>
  <c r="AA78" i="16"/>
  <c r="AB78" i="16"/>
  <c r="AC78" i="16"/>
  <c r="AD78" i="16"/>
  <c r="AE78" i="16"/>
  <c r="AF78" i="16"/>
  <c r="AG78" i="16"/>
  <c r="AH78" i="16"/>
  <c r="AI78" i="16"/>
  <c r="AJ78" i="16"/>
  <c r="AK78" i="16"/>
  <c r="N79" i="16"/>
  <c r="O79" i="16"/>
  <c r="P79" i="16"/>
  <c r="Q79" i="16"/>
  <c r="R79" i="16"/>
  <c r="S79" i="16"/>
  <c r="T79" i="16"/>
  <c r="U79" i="16"/>
  <c r="V79" i="16"/>
  <c r="W79" i="16"/>
  <c r="X79" i="16"/>
  <c r="Y79" i="16"/>
  <c r="Z79" i="16"/>
  <c r="AA79" i="16"/>
  <c r="AB79" i="16"/>
  <c r="AC79" i="16"/>
  <c r="AD79" i="16"/>
  <c r="AE79" i="16"/>
  <c r="AF79" i="16"/>
  <c r="AG79" i="16"/>
  <c r="AH79" i="16"/>
  <c r="AI79" i="16"/>
  <c r="AJ79" i="16"/>
  <c r="AK79" i="16"/>
  <c r="N80" i="16"/>
  <c r="O80" i="16"/>
  <c r="P80" i="16"/>
  <c r="Q80" i="16"/>
  <c r="R80" i="16"/>
  <c r="S80" i="16"/>
  <c r="T80" i="16"/>
  <c r="U80" i="16"/>
  <c r="V80" i="16"/>
  <c r="W80" i="16"/>
  <c r="X80" i="16"/>
  <c r="Y80" i="16"/>
  <c r="Z80" i="16"/>
  <c r="AA80" i="16"/>
  <c r="AB80" i="16"/>
  <c r="AC80" i="16"/>
  <c r="AD80" i="16"/>
  <c r="AE80" i="16"/>
  <c r="AF80" i="16"/>
  <c r="AG80" i="16"/>
  <c r="AH80" i="16"/>
  <c r="AI80" i="16"/>
  <c r="AJ80" i="16"/>
  <c r="AK80" i="16"/>
  <c r="N81" i="16"/>
  <c r="O81" i="16"/>
  <c r="P81" i="16"/>
  <c r="Q81" i="16"/>
  <c r="R81" i="16"/>
  <c r="S81" i="16"/>
  <c r="T81" i="16"/>
  <c r="U81" i="16"/>
  <c r="V81" i="16"/>
  <c r="W81" i="16"/>
  <c r="X81" i="16"/>
  <c r="Y81" i="16"/>
  <c r="Z81" i="16"/>
  <c r="AA81" i="16"/>
  <c r="AB81" i="16"/>
  <c r="AC81" i="16"/>
  <c r="AD81" i="16"/>
  <c r="AE81" i="16"/>
  <c r="AF81" i="16"/>
  <c r="AG81" i="16"/>
  <c r="AH81" i="16"/>
  <c r="AI81" i="16"/>
  <c r="AJ81" i="16"/>
  <c r="AK81" i="16"/>
  <c r="N82" i="16"/>
  <c r="O82" i="16"/>
  <c r="P82" i="16"/>
  <c r="Q82" i="16"/>
  <c r="R82" i="16"/>
  <c r="S82" i="16"/>
  <c r="T82" i="16"/>
  <c r="U82" i="16"/>
  <c r="V82" i="16"/>
  <c r="W82" i="16"/>
  <c r="X82" i="16"/>
  <c r="Y82" i="16"/>
  <c r="Z82" i="16"/>
  <c r="AA82" i="16"/>
  <c r="AB82" i="16"/>
  <c r="AC82" i="16"/>
  <c r="AD82" i="16"/>
  <c r="AE82" i="16"/>
  <c r="AF82" i="16"/>
  <c r="AG82" i="16"/>
  <c r="AH82" i="16"/>
  <c r="AI82" i="16"/>
  <c r="AJ82" i="16"/>
  <c r="AK82" i="16"/>
  <c r="N83" i="16"/>
  <c r="O83" i="16"/>
  <c r="P83" i="16"/>
  <c r="Q83" i="16"/>
  <c r="R83" i="16"/>
  <c r="S83" i="16"/>
  <c r="T83" i="16"/>
  <c r="U83" i="16"/>
  <c r="V83" i="16"/>
  <c r="W83" i="16"/>
  <c r="X83" i="16"/>
  <c r="Y83" i="16"/>
  <c r="Z83" i="16"/>
  <c r="AA83" i="16"/>
  <c r="AB83" i="16"/>
  <c r="AC83" i="16"/>
  <c r="AD83" i="16"/>
  <c r="AE83" i="16"/>
  <c r="AF83" i="16"/>
  <c r="AG83" i="16"/>
  <c r="AH83" i="16"/>
  <c r="AI83" i="16"/>
  <c r="AJ83" i="16"/>
  <c r="AK83" i="16"/>
  <c r="N84" i="16"/>
  <c r="O84" i="16"/>
  <c r="P84" i="16"/>
  <c r="Q84" i="16"/>
  <c r="R84" i="16"/>
  <c r="S84" i="16"/>
  <c r="T84" i="16"/>
  <c r="U84" i="16"/>
  <c r="V84" i="16"/>
  <c r="W84" i="16"/>
  <c r="X84" i="16"/>
  <c r="Y84" i="16"/>
  <c r="Z84" i="16"/>
  <c r="AA84" i="16"/>
  <c r="AB84" i="16"/>
  <c r="AC84" i="16"/>
  <c r="AD84" i="16"/>
  <c r="AE84" i="16"/>
  <c r="AF84" i="16"/>
  <c r="AG84" i="16"/>
  <c r="AH84" i="16"/>
  <c r="AI84" i="16"/>
  <c r="AJ84" i="16"/>
  <c r="AK84" i="16"/>
  <c r="N85" i="16"/>
  <c r="O85" i="16"/>
  <c r="P85" i="16"/>
  <c r="Q85" i="16"/>
  <c r="R85" i="16"/>
  <c r="S85" i="16"/>
  <c r="T85" i="16"/>
  <c r="U85" i="16"/>
  <c r="V85" i="16"/>
  <c r="W85" i="16"/>
  <c r="X85" i="16"/>
  <c r="Y85" i="16"/>
  <c r="Z85" i="16"/>
  <c r="AA85" i="16"/>
  <c r="AB85" i="16"/>
  <c r="AC85" i="16"/>
  <c r="AD85" i="16"/>
  <c r="AE85" i="16"/>
  <c r="AF85" i="16"/>
  <c r="AG85" i="16"/>
  <c r="AH85" i="16"/>
  <c r="AI85" i="16"/>
  <c r="AJ85" i="16"/>
  <c r="AK85" i="16"/>
  <c r="N86" i="16"/>
  <c r="O86" i="16"/>
  <c r="P86" i="16"/>
  <c r="Q86" i="16"/>
  <c r="R86" i="16"/>
  <c r="S86" i="16"/>
  <c r="T86" i="16"/>
  <c r="U86" i="16"/>
  <c r="V86" i="16"/>
  <c r="W86" i="16"/>
  <c r="X86" i="16"/>
  <c r="Y86" i="16"/>
  <c r="Z86" i="16"/>
  <c r="AA86" i="16"/>
  <c r="AB86" i="16"/>
  <c r="AC86" i="16"/>
  <c r="AD86" i="16"/>
  <c r="AE86" i="16"/>
  <c r="AF86" i="16"/>
  <c r="AG86" i="16"/>
  <c r="AH86" i="16"/>
  <c r="AI86" i="16"/>
  <c r="AJ86" i="16"/>
  <c r="AK86" i="16"/>
  <c r="N87" i="16"/>
  <c r="O87" i="16"/>
  <c r="P87" i="16"/>
  <c r="Q87" i="16"/>
  <c r="R87" i="16"/>
  <c r="S87" i="16"/>
  <c r="T87" i="16"/>
  <c r="U87" i="16"/>
  <c r="V87" i="16"/>
  <c r="W87" i="16"/>
  <c r="X87" i="16"/>
  <c r="Y87" i="16"/>
  <c r="Z87" i="16"/>
  <c r="AA87" i="16"/>
  <c r="AB87" i="16"/>
  <c r="AC87" i="16"/>
  <c r="AD87" i="16"/>
  <c r="AE87" i="16"/>
  <c r="AF87" i="16"/>
  <c r="AG87" i="16"/>
  <c r="AH87" i="16"/>
  <c r="AI87" i="16"/>
  <c r="AJ87" i="16"/>
  <c r="AK87" i="16"/>
  <c r="N88" i="16"/>
  <c r="O88" i="16"/>
  <c r="P88" i="16"/>
  <c r="Q88" i="16"/>
  <c r="R88" i="16"/>
  <c r="S88" i="16"/>
  <c r="T88" i="16"/>
  <c r="U88" i="16"/>
  <c r="V88" i="16"/>
  <c r="W88" i="16"/>
  <c r="X88" i="16"/>
  <c r="Y88" i="16"/>
  <c r="Z88" i="16"/>
  <c r="AA88" i="16"/>
  <c r="AB88" i="16"/>
  <c r="AC88" i="16"/>
  <c r="AD88" i="16"/>
  <c r="AE88" i="16"/>
  <c r="AF88" i="16"/>
  <c r="AG88" i="16"/>
  <c r="AH88" i="16"/>
  <c r="AI88" i="16"/>
  <c r="AJ88" i="16"/>
  <c r="AK88" i="16"/>
  <c r="N89" i="16"/>
  <c r="O89" i="16"/>
  <c r="P89" i="16"/>
  <c r="Q89" i="16"/>
  <c r="R89" i="16"/>
  <c r="S89" i="16"/>
  <c r="T89" i="16"/>
  <c r="U89" i="16"/>
  <c r="V89" i="16"/>
  <c r="W89" i="16"/>
  <c r="X89" i="16"/>
  <c r="Y89" i="16"/>
  <c r="Z89" i="16"/>
  <c r="AA89" i="16"/>
  <c r="AB89" i="16"/>
  <c r="AC89" i="16"/>
  <c r="AD89" i="16"/>
  <c r="AE89" i="16"/>
  <c r="AF89" i="16"/>
  <c r="AG89" i="16"/>
  <c r="AH89" i="16"/>
  <c r="AI89" i="16"/>
  <c r="AJ89" i="16"/>
  <c r="AK89" i="16"/>
  <c r="N90" i="16"/>
  <c r="O90" i="16"/>
  <c r="P90" i="16"/>
  <c r="Q90" i="16"/>
  <c r="R90" i="16"/>
  <c r="S90" i="16"/>
  <c r="T90" i="16"/>
  <c r="U90" i="16"/>
  <c r="V90" i="16"/>
  <c r="W90" i="16"/>
  <c r="X90" i="16"/>
  <c r="Y90" i="16"/>
  <c r="Z90" i="16"/>
  <c r="AA90" i="16"/>
  <c r="AB90" i="16"/>
  <c r="AC90" i="16"/>
  <c r="AD90" i="16"/>
  <c r="AE90" i="16"/>
  <c r="AF90" i="16"/>
  <c r="AG90" i="16"/>
  <c r="AH90" i="16"/>
  <c r="AI90" i="16"/>
  <c r="AJ90" i="16"/>
  <c r="AK90" i="16"/>
  <c r="N91" i="16"/>
  <c r="O91" i="16"/>
  <c r="P91" i="16"/>
  <c r="Q91" i="16"/>
  <c r="R91" i="16"/>
  <c r="S91" i="16"/>
  <c r="T91" i="16"/>
  <c r="U91" i="16"/>
  <c r="V91" i="16"/>
  <c r="W91" i="16"/>
  <c r="X91" i="16"/>
  <c r="Y91" i="16"/>
  <c r="Z91" i="16"/>
  <c r="AA91" i="16"/>
  <c r="AB91" i="16"/>
  <c r="AC91" i="16"/>
  <c r="AD91" i="16"/>
  <c r="AE91" i="16"/>
  <c r="AF91" i="16"/>
  <c r="AG91" i="16"/>
  <c r="AH91" i="16"/>
  <c r="AI91" i="16"/>
  <c r="AJ91" i="16"/>
  <c r="AK91" i="16"/>
  <c r="N92" i="16"/>
  <c r="O92" i="16"/>
  <c r="P92" i="16"/>
  <c r="Q92" i="16"/>
  <c r="R92" i="16"/>
  <c r="S92" i="16"/>
  <c r="T92" i="16"/>
  <c r="U92" i="16"/>
  <c r="V92" i="16"/>
  <c r="W92" i="16"/>
  <c r="X92" i="16"/>
  <c r="Y92" i="16"/>
  <c r="Z92" i="16"/>
  <c r="AA92" i="16"/>
  <c r="AB92" i="16"/>
  <c r="AC92" i="16"/>
  <c r="AD92" i="16"/>
  <c r="AE92" i="16"/>
  <c r="AF92" i="16"/>
  <c r="AG92" i="16"/>
  <c r="AH92" i="16"/>
  <c r="AI92" i="16"/>
  <c r="AJ92" i="16"/>
  <c r="AK92" i="16"/>
  <c r="N93" i="16"/>
  <c r="O93" i="16"/>
  <c r="P93" i="16"/>
  <c r="Q93" i="16"/>
  <c r="R93" i="16"/>
  <c r="S93" i="16"/>
  <c r="T93" i="16"/>
  <c r="U93" i="16"/>
  <c r="V93" i="16"/>
  <c r="W93" i="16"/>
  <c r="X93" i="16"/>
  <c r="Y93" i="16"/>
  <c r="Z93" i="16"/>
  <c r="AA93" i="16"/>
  <c r="AB93" i="16"/>
  <c r="AC93" i="16"/>
  <c r="AD93" i="16"/>
  <c r="AE93" i="16"/>
  <c r="AF93" i="16"/>
  <c r="AG93" i="16"/>
  <c r="AH93" i="16"/>
  <c r="AI93" i="16"/>
  <c r="AJ93" i="16"/>
  <c r="AK93" i="16"/>
  <c r="N94" i="16"/>
  <c r="O94" i="16"/>
  <c r="P94" i="16"/>
  <c r="Q94" i="16"/>
  <c r="R94" i="16"/>
  <c r="S94" i="16"/>
  <c r="T94" i="16"/>
  <c r="U94" i="16"/>
  <c r="V94" i="16"/>
  <c r="W94" i="16"/>
  <c r="X94" i="16"/>
  <c r="Y94" i="16"/>
  <c r="Z94" i="16"/>
  <c r="AA94" i="16"/>
  <c r="AB94" i="16"/>
  <c r="AC94" i="16"/>
  <c r="AD94" i="16"/>
  <c r="AE94" i="16"/>
  <c r="AF94" i="16"/>
  <c r="AG94" i="16"/>
  <c r="AH94" i="16"/>
  <c r="AI94" i="16"/>
  <c r="AJ94" i="16"/>
  <c r="AK94" i="16"/>
  <c r="AK65" i="16"/>
  <c r="AJ65" i="16"/>
  <c r="AI65" i="16"/>
  <c r="AH65" i="16"/>
  <c r="AG65" i="16"/>
  <c r="AF65" i="16"/>
  <c r="AF64" i="16" s="1"/>
  <c r="AE65" i="16"/>
  <c r="AD65" i="16"/>
  <c r="AC65" i="16"/>
  <c r="AB65" i="16"/>
  <c r="AA65" i="16"/>
  <c r="Z65" i="16"/>
  <c r="Y65" i="16"/>
  <c r="X65" i="16"/>
  <c r="W65" i="16"/>
  <c r="V65" i="16"/>
  <c r="U65" i="16"/>
  <c r="T65" i="16"/>
  <c r="S65" i="16"/>
  <c r="R65" i="16"/>
  <c r="Q65" i="16"/>
  <c r="P65" i="16"/>
  <c r="O65" i="16"/>
  <c r="N65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AE10" i="16" s="1"/>
  <c r="AF12" i="16"/>
  <c r="AG12" i="16"/>
  <c r="AH12" i="16"/>
  <c r="AI12" i="16"/>
  <c r="AJ12" i="16"/>
  <c r="AK12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AF13" i="16"/>
  <c r="AG13" i="16"/>
  <c r="AH13" i="16"/>
  <c r="AI13" i="16"/>
  <c r="AJ13" i="16"/>
  <c r="AK13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AF14" i="16"/>
  <c r="AG14" i="16"/>
  <c r="AH14" i="16"/>
  <c r="AI14" i="16"/>
  <c r="AJ14" i="16"/>
  <c r="AK14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F15" i="16"/>
  <c r="AG15" i="16"/>
  <c r="AH15" i="16"/>
  <c r="AI15" i="16"/>
  <c r="AJ15" i="16"/>
  <c r="AK15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AF16" i="16"/>
  <c r="AG16" i="16"/>
  <c r="AH16" i="16"/>
  <c r="AI16" i="16"/>
  <c r="AJ16" i="16"/>
  <c r="AK16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AF17" i="16"/>
  <c r="AG17" i="16"/>
  <c r="AH17" i="16"/>
  <c r="AI17" i="16"/>
  <c r="AJ17" i="16"/>
  <c r="AK17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Z18" i="16"/>
  <c r="AA18" i="16"/>
  <c r="AB18" i="16"/>
  <c r="AC18" i="16"/>
  <c r="AD18" i="16"/>
  <c r="AE18" i="16"/>
  <c r="AF18" i="16"/>
  <c r="AG18" i="16"/>
  <c r="AH18" i="16"/>
  <c r="AI18" i="16"/>
  <c r="AJ18" i="16"/>
  <c r="AK18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AI19" i="16"/>
  <c r="AJ19" i="16"/>
  <c r="AK19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F20" i="16"/>
  <c r="AG20" i="16"/>
  <c r="AH20" i="16"/>
  <c r="AI20" i="16"/>
  <c r="AJ20" i="16"/>
  <c r="AK20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AD21" i="16"/>
  <c r="AE21" i="16"/>
  <c r="AF21" i="16"/>
  <c r="AG21" i="16"/>
  <c r="AH21" i="16"/>
  <c r="AI21" i="16"/>
  <c r="AJ21" i="16"/>
  <c r="AK21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D22" i="16"/>
  <c r="AE22" i="16"/>
  <c r="AF22" i="16"/>
  <c r="AG22" i="16"/>
  <c r="AH22" i="16"/>
  <c r="AI22" i="16"/>
  <c r="AJ22" i="16"/>
  <c r="AK22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F23" i="16"/>
  <c r="AG23" i="16"/>
  <c r="AH23" i="16"/>
  <c r="AI23" i="16"/>
  <c r="AJ23" i="16"/>
  <c r="AK23" i="16"/>
  <c r="N24" i="16"/>
  <c r="O24" i="16"/>
  <c r="P24" i="16"/>
  <c r="Q24" i="16"/>
  <c r="R24" i="16"/>
  <c r="S24" i="16"/>
  <c r="T24" i="16"/>
  <c r="U24" i="16"/>
  <c r="V24" i="16"/>
  <c r="W24" i="16"/>
  <c r="X24" i="16"/>
  <c r="Y24" i="16"/>
  <c r="Z24" i="16"/>
  <c r="AA24" i="16"/>
  <c r="AB24" i="16"/>
  <c r="AC24" i="16"/>
  <c r="AD24" i="16"/>
  <c r="AE24" i="16"/>
  <c r="AF24" i="16"/>
  <c r="AG24" i="16"/>
  <c r="AH24" i="16"/>
  <c r="AI24" i="16"/>
  <c r="AJ24" i="16"/>
  <c r="AK24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F25" i="16"/>
  <c r="AG25" i="16"/>
  <c r="AH25" i="16"/>
  <c r="AI25" i="16"/>
  <c r="AJ25" i="16"/>
  <c r="AK25" i="16"/>
  <c r="N26" i="16"/>
  <c r="O26" i="16"/>
  <c r="P26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AF26" i="16"/>
  <c r="AG26" i="16"/>
  <c r="AH26" i="16"/>
  <c r="AI26" i="16"/>
  <c r="AJ26" i="16"/>
  <c r="AK26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AG27" i="16"/>
  <c r="AH27" i="16"/>
  <c r="AI27" i="16"/>
  <c r="AJ27" i="16"/>
  <c r="AK27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AF28" i="16"/>
  <c r="AG28" i="16"/>
  <c r="AH28" i="16"/>
  <c r="AI28" i="16"/>
  <c r="AJ28" i="16"/>
  <c r="AK28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AF29" i="16"/>
  <c r="AG29" i="16"/>
  <c r="AH29" i="16"/>
  <c r="AI29" i="16"/>
  <c r="AJ29" i="16"/>
  <c r="AK29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F30" i="16"/>
  <c r="AG30" i="16"/>
  <c r="AH30" i="16"/>
  <c r="AI30" i="16"/>
  <c r="AJ30" i="16"/>
  <c r="AK30" i="16"/>
  <c r="N31" i="16"/>
  <c r="O31" i="16"/>
  <c r="P31" i="16"/>
  <c r="Q31" i="16"/>
  <c r="R31" i="16"/>
  <c r="S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AF31" i="16"/>
  <c r="AG31" i="16"/>
  <c r="AH31" i="16"/>
  <c r="AI31" i="16"/>
  <c r="AJ31" i="16"/>
  <c r="AK31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A32" i="16"/>
  <c r="AB32" i="16"/>
  <c r="AC32" i="16"/>
  <c r="AD32" i="16"/>
  <c r="AE32" i="16"/>
  <c r="AF32" i="16"/>
  <c r="AG32" i="16"/>
  <c r="AH32" i="16"/>
  <c r="AI32" i="16"/>
  <c r="AJ32" i="16"/>
  <c r="AK32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AF33" i="16"/>
  <c r="AG33" i="16"/>
  <c r="AH33" i="16"/>
  <c r="AI33" i="16"/>
  <c r="AJ33" i="16"/>
  <c r="AK33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AF34" i="16"/>
  <c r="AG34" i="16"/>
  <c r="AH34" i="16"/>
  <c r="AI34" i="16"/>
  <c r="AJ34" i="16"/>
  <c r="AK34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AF35" i="16"/>
  <c r="AG35" i="16"/>
  <c r="AH35" i="16"/>
  <c r="AI35" i="16"/>
  <c r="AJ35" i="16"/>
  <c r="AK35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AF36" i="16"/>
  <c r="AG36" i="16"/>
  <c r="AH36" i="16"/>
  <c r="AI36" i="16"/>
  <c r="AJ36" i="16"/>
  <c r="AK36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F37" i="16"/>
  <c r="AG37" i="16"/>
  <c r="AH37" i="16"/>
  <c r="AI37" i="16"/>
  <c r="AJ37" i="16"/>
  <c r="AK37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AF38" i="16"/>
  <c r="AG38" i="16"/>
  <c r="AH38" i="16"/>
  <c r="AI38" i="16"/>
  <c r="AJ38" i="16"/>
  <c r="AK38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AF39" i="16"/>
  <c r="AG39" i="16"/>
  <c r="AH39" i="16"/>
  <c r="AI39" i="16"/>
  <c r="AJ39" i="16"/>
  <c r="AK39" i="16"/>
  <c r="N40" i="16"/>
  <c r="O40" i="16"/>
  <c r="P40" i="16"/>
  <c r="Q40" i="16"/>
  <c r="R40" i="16"/>
  <c r="S40" i="16"/>
  <c r="T40" i="16"/>
  <c r="U40" i="16"/>
  <c r="V40" i="16"/>
  <c r="W40" i="16"/>
  <c r="X40" i="16"/>
  <c r="Y40" i="16"/>
  <c r="Z40" i="16"/>
  <c r="AA40" i="16"/>
  <c r="AB40" i="16"/>
  <c r="AC40" i="16"/>
  <c r="AD40" i="16"/>
  <c r="AE40" i="16"/>
  <c r="AF40" i="16"/>
  <c r="AG40" i="16"/>
  <c r="AH40" i="16"/>
  <c r="AI40" i="16"/>
  <c r="AJ40" i="16"/>
  <c r="AK40" i="16"/>
  <c r="N41" i="16"/>
  <c r="O41" i="16"/>
  <c r="P41" i="16"/>
  <c r="Q41" i="16"/>
  <c r="R41" i="16"/>
  <c r="S41" i="16"/>
  <c r="T41" i="16"/>
  <c r="U41" i="16"/>
  <c r="V41" i="16"/>
  <c r="W41" i="16"/>
  <c r="X41" i="16"/>
  <c r="Y41" i="16"/>
  <c r="Z41" i="16"/>
  <c r="AA41" i="16"/>
  <c r="AB41" i="16"/>
  <c r="AC41" i="16"/>
  <c r="AD41" i="16"/>
  <c r="AE41" i="16"/>
  <c r="AF41" i="16"/>
  <c r="AG41" i="16"/>
  <c r="AH41" i="16"/>
  <c r="AI41" i="16"/>
  <c r="AJ41" i="16"/>
  <c r="AK41" i="16"/>
  <c r="N42" i="16"/>
  <c r="O42" i="16"/>
  <c r="P42" i="16"/>
  <c r="Q42" i="16"/>
  <c r="R42" i="16"/>
  <c r="S42" i="16"/>
  <c r="T42" i="16"/>
  <c r="U42" i="16"/>
  <c r="V42" i="16"/>
  <c r="W42" i="16"/>
  <c r="X42" i="16"/>
  <c r="Y42" i="16"/>
  <c r="Z42" i="16"/>
  <c r="AA42" i="16"/>
  <c r="AB42" i="16"/>
  <c r="AC42" i="16"/>
  <c r="AD42" i="16"/>
  <c r="AE42" i="16"/>
  <c r="AF42" i="16"/>
  <c r="AG42" i="16"/>
  <c r="AH42" i="16"/>
  <c r="AI42" i="16"/>
  <c r="AJ42" i="16"/>
  <c r="AK42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AF43" i="16"/>
  <c r="AG43" i="16"/>
  <c r="AH43" i="16"/>
  <c r="AI43" i="16"/>
  <c r="AJ43" i="16"/>
  <c r="AK43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AF44" i="16"/>
  <c r="AG44" i="16"/>
  <c r="AH44" i="16"/>
  <c r="AI44" i="16"/>
  <c r="AJ44" i="16"/>
  <c r="AK44" i="16"/>
  <c r="N45" i="16"/>
  <c r="O45" i="16"/>
  <c r="P45" i="16"/>
  <c r="Q45" i="16"/>
  <c r="R45" i="16"/>
  <c r="S45" i="16"/>
  <c r="T45" i="16"/>
  <c r="U45" i="16"/>
  <c r="V45" i="16"/>
  <c r="W45" i="16"/>
  <c r="X45" i="16"/>
  <c r="Y45" i="16"/>
  <c r="Z45" i="16"/>
  <c r="AA45" i="16"/>
  <c r="AB45" i="16"/>
  <c r="AC45" i="16"/>
  <c r="AD45" i="16"/>
  <c r="AE45" i="16"/>
  <c r="AF45" i="16"/>
  <c r="AG45" i="16"/>
  <c r="AH45" i="16"/>
  <c r="AI45" i="16"/>
  <c r="AJ45" i="16"/>
  <c r="AK45" i="16"/>
  <c r="N46" i="16"/>
  <c r="O46" i="16"/>
  <c r="P46" i="16"/>
  <c r="Q46" i="16"/>
  <c r="R46" i="16"/>
  <c r="S46" i="16"/>
  <c r="T46" i="16"/>
  <c r="U46" i="16"/>
  <c r="V46" i="16"/>
  <c r="W46" i="16"/>
  <c r="X46" i="16"/>
  <c r="Y46" i="16"/>
  <c r="Z46" i="16"/>
  <c r="AA46" i="16"/>
  <c r="AB46" i="16"/>
  <c r="AC46" i="16"/>
  <c r="AD46" i="16"/>
  <c r="AE46" i="16"/>
  <c r="AF46" i="16"/>
  <c r="AG46" i="16"/>
  <c r="AH46" i="16"/>
  <c r="AI46" i="16"/>
  <c r="AJ46" i="16"/>
  <c r="AK46" i="16"/>
  <c r="N47" i="16"/>
  <c r="O47" i="16"/>
  <c r="P47" i="16"/>
  <c r="Q47" i="16"/>
  <c r="R47" i="16"/>
  <c r="S47" i="16"/>
  <c r="T47" i="16"/>
  <c r="U47" i="16"/>
  <c r="V47" i="16"/>
  <c r="W47" i="16"/>
  <c r="X47" i="16"/>
  <c r="Y47" i="16"/>
  <c r="Z47" i="16"/>
  <c r="AA47" i="16"/>
  <c r="AB47" i="16"/>
  <c r="AC47" i="16"/>
  <c r="AD47" i="16"/>
  <c r="AE47" i="16"/>
  <c r="AF47" i="16"/>
  <c r="AG47" i="16"/>
  <c r="AH47" i="16"/>
  <c r="AI47" i="16"/>
  <c r="AJ47" i="16"/>
  <c r="AK47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A48" i="16"/>
  <c r="AB48" i="16"/>
  <c r="AC48" i="16"/>
  <c r="AD48" i="16"/>
  <c r="AE48" i="16"/>
  <c r="AF48" i="16"/>
  <c r="AG48" i="16"/>
  <c r="AH48" i="16"/>
  <c r="AI48" i="16"/>
  <c r="AJ48" i="16"/>
  <c r="AK48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A49" i="16"/>
  <c r="AB49" i="16"/>
  <c r="AC49" i="16"/>
  <c r="AD49" i="16"/>
  <c r="AE49" i="16"/>
  <c r="AF49" i="16"/>
  <c r="AG49" i="16"/>
  <c r="AH49" i="16"/>
  <c r="AI49" i="16"/>
  <c r="AJ49" i="16"/>
  <c r="AK49" i="16"/>
  <c r="N50" i="16"/>
  <c r="O50" i="16"/>
  <c r="P50" i="16"/>
  <c r="Q50" i="16"/>
  <c r="R50" i="16"/>
  <c r="S50" i="16"/>
  <c r="T50" i="16"/>
  <c r="U50" i="16"/>
  <c r="V50" i="16"/>
  <c r="W50" i="16"/>
  <c r="X50" i="16"/>
  <c r="Y50" i="16"/>
  <c r="Z50" i="16"/>
  <c r="AA50" i="16"/>
  <c r="AB50" i="16"/>
  <c r="AC50" i="16"/>
  <c r="AD50" i="16"/>
  <c r="AE50" i="16"/>
  <c r="AF50" i="16"/>
  <c r="AG50" i="16"/>
  <c r="AH50" i="16"/>
  <c r="AI50" i="16"/>
  <c r="AJ50" i="16"/>
  <c r="AK50" i="16"/>
  <c r="N51" i="16"/>
  <c r="O51" i="16"/>
  <c r="P51" i="16"/>
  <c r="Q51" i="16"/>
  <c r="R51" i="16"/>
  <c r="S51" i="16"/>
  <c r="T51" i="16"/>
  <c r="U51" i="16"/>
  <c r="V51" i="16"/>
  <c r="W51" i="16"/>
  <c r="X51" i="16"/>
  <c r="Y51" i="16"/>
  <c r="Z51" i="16"/>
  <c r="AA51" i="16"/>
  <c r="AB51" i="16"/>
  <c r="AC51" i="16"/>
  <c r="AD51" i="16"/>
  <c r="AE51" i="16"/>
  <c r="AF51" i="16"/>
  <c r="AG51" i="16"/>
  <c r="AH51" i="16"/>
  <c r="AI51" i="16"/>
  <c r="AJ51" i="16"/>
  <c r="AK51" i="16"/>
  <c r="N52" i="16"/>
  <c r="O52" i="16"/>
  <c r="P52" i="16"/>
  <c r="Q52" i="16"/>
  <c r="R52" i="16"/>
  <c r="S52" i="16"/>
  <c r="T52" i="16"/>
  <c r="U52" i="16"/>
  <c r="V52" i="16"/>
  <c r="W52" i="16"/>
  <c r="X52" i="16"/>
  <c r="Y52" i="16"/>
  <c r="Z52" i="16"/>
  <c r="AA52" i="16"/>
  <c r="AB52" i="16"/>
  <c r="AC52" i="16"/>
  <c r="AD52" i="16"/>
  <c r="AE52" i="16"/>
  <c r="AF52" i="16"/>
  <c r="AG52" i="16"/>
  <c r="AH52" i="16"/>
  <c r="AI52" i="16"/>
  <c r="AJ52" i="16"/>
  <c r="AK52" i="16"/>
  <c r="N53" i="16"/>
  <c r="O53" i="16"/>
  <c r="P53" i="16"/>
  <c r="Q53" i="16"/>
  <c r="R53" i="16"/>
  <c r="S53" i="16"/>
  <c r="T53" i="16"/>
  <c r="U53" i="16"/>
  <c r="V53" i="16"/>
  <c r="W53" i="16"/>
  <c r="X53" i="16"/>
  <c r="Y53" i="16"/>
  <c r="Z53" i="16"/>
  <c r="AA53" i="16"/>
  <c r="AB53" i="16"/>
  <c r="AC53" i="16"/>
  <c r="AD53" i="16"/>
  <c r="AE53" i="16"/>
  <c r="AF53" i="16"/>
  <c r="AG53" i="16"/>
  <c r="AH53" i="16"/>
  <c r="AI53" i="16"/>
  <c r="AJ53" i="16"/>
  <c r="AK53" i="16"/>
  <c r="N54" i="16"/>
  <c r="O54" i="16"/>
  <c r="P54" i="16"/>
  <c r="Q54" i="16"/>
  <c r="R54" i="16"/>
  <c r="S54" i="16"/>
  <c r="T54" i="16"/>
  <c r="U54" i="16"/>
  <c r="V54" i="16"/>
  <c r="W54" i="16"/>
  <c r="X54" i="16"/>
  <c r="Y54" i="16"/>
  <c r="Z54" i="16"/>
  <c r="AA54" i="16"/>
  <c r="AB54" i="16"/>
  <c r="AC54" i="16"/>
  <c r="AD54" i="16"/>
  <c r="AE54" i="16"/>
  <c r="AF54" i="16"/>
  <c r="AG54" i="16"/>
  <c r="AH54" i="16"/>
  <c r="AI54" i="16"/>
  <c r="AJ54" i="16"/>
  <c r="AK54" i="16"/>
  <c r="N55" i="16"/>
  <c r="O55" i="16"/>
  <c r="P55" i="16"/>
  <c r="Q55" i="16"/>
  <c r="R55" i="16"/>
  <c r="S55" i="16"/>
  <c r="T55" i="16"/>
  <c r="U55" i="16"/>
  <c r="V55" i="16"/>
  <c r="W55" i="16"/>
  <c r="X55" i="16"/>
  <c r="Y55" i="16"/>
  <c r="Z55" i="16"/>
  <c r="AA55" i="16"/>
  <c r="AB55" i="16"/>
  <c r="AC55" i="16"/>
  <c r="AD55" i="16"/>
  <c r="AE55" i="16"/>
  <c r="AF55" i="16"/>
  <c r="AG55" i="16"/>
  <c r="AH55" i="16"/>
  <c r="AI55" i="16"/>
  <c r="AJ55" i="16"/>
  <c r="AK55" i="16"/>
  <c r="N56" i="16"/>
  <c r="O56" i="16"/>
  <c r="P56" i="16"/>
  <c r="Q56" i="16"/>
  <c r="R56" i="16"/>
  <c r="S56" i="16"/>
  <c r="T56" i="16"/>
  <c r="U56" i="16"/>
  <c r="V56" i="16"/>
  <c r="W56" i="16"/>
  <c r="X56" i="16"/>
  <c r="Y56" i="16"/>
  <c r="Z56" i="16"/>
  <c r="AA56" i="16"/>
  <c r="AB56" i="16"/>
  <c r="AC56" i="16"/>
  <c r="AD56" i="16"/>
  <c r="AE56" i="16"/>
  <c r="AF56" i="16"/>
  <c r="AG56" i="16"/>
  <c r="AH56" i="16"/>
  <c r="AI56" i="16"/>
  <c r="AJ56" i="16"/>
  <c r="AK56" i="16"/>
  <c r="N57" i="16"/>
  <c r="O57" i="16"/>
  <c r="P57" i="16"/>
  <c r="Q57" i="16"/>
  <c r="R57" i="16"/>
  <c r="S57" i="16"/>
  <c r="T57" i="16"/>
  <c r="U57" i="16"/>
  <c r="V57" i="16"/>
  <c r="W57" i="16"/>
  <c r="X57" i="16"/>
  <c r="Y57" i="16"/>
  <c r="Z57" i="16"/>
  <c r="AA57" i="16"/>
  <c r="AB57" i="16"/>
  <c r="AC57" i="16"/>
  <c r="AD57" i="16"/>
  <c r="AE57" i="16"/>
  <c r="AF57" i="16"/>
  <c r="AG57" i="16"/>
  <c r="AH57" i="16"/>
  <c r="AI57" i="16"/>
  <c r="AJ57" i="16"/>
  <c r="AK57" i="16"/>
  <c r="N58" i="16"/>
  <c r="O58" i="16"/>
  <c r="P58" i="16"/>
  <c r="Q58" i="16"/>
  <c r="R58" i="16"/>
  <c r="S58" i="16"/>
  <c r="T58" i="16"/>
  <c r="U58" i="16"/>
  <c r="V58" i="16"/>
  <c r="W58" i="16"/>
  <c r="X58" i="16"/>
  <c r="Y58" i="16"/>
  <c r="Z58" i="16"/>
  <c r="AA58" i="16"/>
  <c r="AB58" i="16"/>
  <c r="AC58" i="16"/>
  <c r="AD58" i="16"/>
  <c r="AE58" i="16"/>
  <c r="AF58" i="16"/>
  <c r="AG58" i="16"/>
  <c r="AH58" i="16"/>
  <c r="AI58" i="16"/>
  <c r="AJ58" i="16"/>
  <c r="AK58" i="16"/>
  <c r="N59" i="16"/>
  <c r="O59" i="16"/>
  <c r="P59" i="16"/>
  <c r="Q59" i="16"/>
  <c r="R59" i="16"/>
  <c r="S59" i="16"/>
  <c r="T59" i="16"/>
  <c r="U59" i="16"/>
  <c r="V59" i="16"/>
  <c r="W59" i="16"/>
  <c r="X59" i="16"/>
  <c r="Y59" i="16"/>
  <c r="Z59" i="16"/>
  <c r="AA59" i="16"/>
  <c r="AB59" i="16"/>
  <c r="AC59" i="16"/>
  <c r="AD59" i="16"/>
  <c r="AE59" i="16"/>
  <c r="AF59" i="16"/>
  <c r="AG59" i="16"/>
  <c r="AH59" i="16"/>
  <c r="AI59" i="16"/>
  <c r="AJ59" i="16"/>
  <c r="AK59" i="16"/>
  <c r="N60" i="16"/>
  <c r="O60" i="16"/>
  <c r="P60" i="16"/>
  <c r="Q60" i="16"/>
  <c r="R60" i="16"/>
  <c r="S60" i="16"/>
  <c r="T60" i="16"/>
  <c r="U60" i="16"/>
  <c r="V60" i="16"/>
  <c r="W60" i="16"/>
  <c r="X60" i="16"/>
  <c r="Y60" i="16"/>
  <c r="Z60" i="16"/>
  <c r="AA60" i="16"/>
  <c r="AB60" i="16"/>
  <c r="AC60" i="16"/>
  <c r="AD60" i="16"/>
  <c r="AE60" i="16"/>
  <c r="AF60" i="16"/>
  <c r="AG60" i="16"/>
  <c r="AH60" i="16"/>
  <c r="AI60" i="16"/>
  <c r="AJ60" i="16"/>
  <c r="AK60" i="16"/>
  <c r="AK11" i="16"/>
  <c r="AJ11" i="16"/>
  <c r="AJ10" i="16" s="1"/>
  <c r="AI11" i="16"/>
  <c r="AH11" i="16"/>
  <c r="AG11" i="16"/>
  <c r="AF11" i="16"/>
  <c r="AE11" i="16"/>
  <c r="AD11" i="16"/>
  <c r="AC11" i="16"/>
  <c r="AB11" i="16"/>
  <c r="AB10" i="16" s="1"/>
  <c r="AA11" i="16"/>
  <c r="Z11" i="16"/>
  <c r="Y11" i="16"/>
  <c r="X11" i="16"/>
  <c r="W11" i="16"/>
  <c r="V11" i="16"/>
  <c r="U11" i="16"/>
  <c r="T11" i="16"/>
  <c r="T10" i="16" s="1"/>
  <c r="S11" i="16"/>
  <c r="R11" i="16"/>
  <c r="Q11" i="16"/>
  <c r="P11" i="16"/>
  <c r="O11" i="16"/>
  <c r="N11" i="16"/>
  <c r="AQ10" i="3"/>
  <c r="AX10" i="3" s="1"/>
  <c r="AR10" i="3"/>
  <c r="AY10" i="3" s="1"/>
  <c r="AS10" i="3"/>
  <c r="AZ10" i="3" s="1"/>
  <c r="AT10" i="3"/>
  <c r="BA10" i="3" s="1"/>
  <c r="AU10" i="3"/>
  <c r="BB10" i="3" s="1"/>
  <c r="AV10" i="3"/>
  <c r="BC10" i="3" s="1"/>
  <c r="BI10" i="3"/>
  <c r="BP10" i="3" s="1"/>
  <c r="BJ10" i="3"/>
  <c r="BQ10" i="3" s="1"/>
  <c r="BK10" i="3"/>
  <c r="BR10" i="3" s="1"/>
  <c r="BL10" i="3"/>
  <c r="BS10" i="3" s="1"/>
  <c r="BM10" i="3"/>
  <c r="BT10" i="3" s="1"/>
  <c r="BN10" i="3"/>
  <c r="BU10" i="3" s="1"/>
  <c r="CA10" i="3"/>
  <c r="CB10" i="3"/>
  <c r="CC10" i="3"/>
  <c r="CD10" i="3"/>
  <c r="CE10" i="3"/>
  <c r="CF10" i="3"/>
  <c r="CL10" i="3"/>
  <c r="CM10" i="3"/>
  <c r="CN10" i="3"/>
  <c r="CO10" i="3"/>
  <c r="CP10" i="3"/>
  <c r="CQ10" i="3"/>
  <c r="AQ11" i="3"/>
  <c r="AX11" i="3" s="1"/>
  <c r="AR11" i="3"/>
  <c r="AY11" i="3" s="1"/>
  <c r="AS11" i="3"/>
  <c r="AZ11" i="3" s="1"/>
  <c r="AT11" i="3"/>
  <c r="BA11" i="3" s="1"/>
  <c r="AU11" i="3"/>
  <c r="BB11" i="3" s="1"/>
  <c r="AV11" i="3"/>
  <c r="BC11" i="3" s="1"/>
  <c r="BI11" i="3"/>
  <c r="BP11" i="3" s="1"/>
  <c r="BJ11" i="3"/>
  <c r="BQ11" i="3" s="1"/>
  <c r="BK11" i="3"/>
  <c r="BR11" i="3" s="1"/>
  <c r="BL11" i="3"/>
  <c r="BS11" i="3" s="1"/>
  <c r="BM11" i="3"/>
  <c r="BT11" i="3" s="1"/>
  <c r="BN11" i="3"/>
  <c r="BU11" i="3" s="1"/>
  <c r="CA11" i="3"/>
  <c r="CB11" i="3"/>
  <c r="CC11" i="3"/>
  <c r="CD11" i="3"/>
  <c r="CE11" i="3"/>
  <c r="CF11" i="3"/>
  <c r="CL11" i="3"/>
  <c r="CM11" i="3"/>
  <c r="CN11" i="3"/>
  <c r="CO11" i="3"/>
  <c r="CP11" i="3"/>
  <c r="CQ11" i="3"/>
  <c r="AQ12" i="3"/>
  <c r="AX12" i="3" s="1"/>
  <c r="AR12" i="3"/>
  <c r="AY12" i="3" s="1"/>
  <c r="AS12" i="3"/>
  <c r="AZ12" i="3" s="1"/>
  <c r="AT12" i="3"/>
  <c r="BA12" i="3" s="1"/>
  <c r="AU12" i="3"/>
  <c r="BB12" i="3" s="1"/>
  <c r="AV12" i="3"/>
  <c r="BC12" i="3" s="1"/>
  <c r="BI12" i="3"/>
  <c r="BP12" i="3" s="1"/>
  <c r="BJ12" i="3"/>
  <c r="BQ12" i="3" s="1"/>
  <c r="BK12" i="3"/>
  <c r="BR12" i="3" s="1"/>
  <c r="BL12" i="3"/>
  <c r="BS12" i="3" s="1"/>
  <c r="BM12" i="3"/>
  <c r="BT12" i="3" s="1"/>
  <c r="BN12" i="3"/>
  <c r="BU12" i="3" s="1"/>
  <c r="CA12" i="3"/>
  <c r="CB12" i="3"/>
  <c r="CC12" i="3"/>
  <c r="CD12" i="3"/>
  <c r="CE12" i="3"/>
  <c r="CF12" i="3"/>
  <c r="CL12" i="3"/>
  <c r="CM12" i="3"/>
  <c r="CN12" i="3"/>
  <c r="CO12" i="3"/>
  <c r="CP12" i="3"/>
  <c r="CQ12" i="3"/>
  <c r="AQ13" i="3"/>
  <c r="AX13" i="3" s="1"/>
  <c r="AR13" i="3"/>
  <c r="AY13" i="3" s="1"/>
  <c r="AS13" i="3"/>
  <c r="AZ13" i="3" s="1"/>
  <c r="AT13" i="3"/>
  <c r="BA13" i="3" s="1"/>
  <c r="AU13" i="3"/>
  <c r="BB13" i="3" s="1"/>
  <c r="AV13" i="3"/>
  <c r="BC13" i="3" s="1"/>
  <c r="BI13" i="3"/>
  <c r="BP13" i="3" s="1"/>
  <c r="BJ13" i="3"/>
  <c r="BQ13" i="3" s="1"/>
  <c r="BK13" i="3"/>
  <c r="BR13" i="3" s="1"/>
  <c r="BL13" i="3"/>
  <c r="BS13" i="3" s="1"/>
  <c r="BM13" i="3"/>
  <c r="BT13" i="3" s="1"/>
  <c r="BN13" i="3"/>
  <c r="BU13" i="3" s="1"/>
  <c r="CA13" i="3"/>
  <c r="CB13" i="3"/>
  <c r="CC13" i="3"/>
  <c r="CD13" i="3"/>
  <c r="CE13" i="3"/>
  <c r="CF13" i="3"/>
  <c r="CL13" i="3"/>
  <c r="CM13" i="3"/>
  <c r="CN13" i="3"/>
  <c r="CO13" i="3"/>
  <c r="CP13" i="3"/>
  <c r="CQ13" i="3"/>
  <c r="AQ14" i="3"/>
  <c r="AX14" i="3" s="1"/>
  <c r="AR14" i="3"/>
  <c r="AY14" i="3" s="1"/>
  <c r="AS14" i="3"/>
  <c r="AZ14" i="3" s="1"/>
  <c r="AT14" i="3"/>
  <c r="BA14" i="3" s="1"/>
  <c r="AU14" i="3"/>
  <c r="BB14" i="3" s="1"/>
  <c r="AV14" i="3"/>
  <c r="BC14" i="3" s="1"/>
  <c r="BI14" i="3"/>
  <c r="BP14" i="3" s="1"/>
  <c r="BJ14" i="3"/>
  <c r="BQ14" i="3" s="1"/>
  <c r="BK14" i="3"/>
  <c r="BR14" i="3" s="1"/>
  <c r="BL14" i="3"/>
  <c r="BS14" i="3" s="1"/>
  <c r="BM14" i="3"/>
  <c r="BT14" i="3" s="1"/>
  <c r="BN14" i="3"/>
  <c r="BU14" i="3" s="1"/>
  <c r="CA14" i="3"/>
  <c r="CB14" i="3"/>
  <c r="CC14" i="3"/>
  <c r="CD14" i="3"/>
  <c r="CE14" i="3"/>
  <c r="CF14" i="3"/>
  <c r="CL14" i="3"/>
  <c r="CM14" i="3"/>
  <c r="CN14" i="3"/>
  <c r="CO14" i="3"/>
  <c r="CP14" i="3"/>
  <c r="CQ14" i="3"/>
  <c r="AQ15" i="3"/>
  <c r="AX15" i="3" s="1"/>
  <c r="AR15" i="3"/>
  <c r="AY15" i="3" s="1"/>
  <c r="AS15" i="3"/>
  <c r="AZ15" i="3" s="1"/>
  <c r="AT15" i="3"/>
  <c r="BA15" i="3" s="1"/>
  <c r="AU15" i="3"/>
  <c r="BB15" i="3" s="1"/>
  <c r="AV15" i="3"/>
  <c r="BC15" i="3" s="1"/>
  <c r="BI15" i="3"/>
  <c r="BP15" i="3" s="1"/>
  <c r="BJ15" i="3"/>
  <c r="BQ15" i="3" s="1"/>
  <c r="BK15" i="3"/>
  <c r="BR15" i="3" s="1"/>
  <c r="BL15" i="3"/>
  <c r="BS15" i="3" s="1"/>
  <c r="BM15" i="3"/>
  <c r="BT15" i="3" s="1"/>
  <c r="BN15" i="3"/>
  <c r="BU15" i="3" s="1"/>
  <c r="CA15" i="3"/>
  <c r="CB15" i="3"/>
  <c r="CC15" i="3"/>
  <c r="CD15" i="3"/>
  <c r="CE15" i="3"/>
  <c r="CF15" i="3"/>
  <c r="CL15" i="3"/>
  <c r="CM15" i="3"/>
  <c r="CN15" i="3"/>
  <c r="CO15" i="3"/>
  <c r="CP15" i="3"/>
  <c r="CQ15" i="3"/>
  <c r="AQ16" i="3"/>
  <c r="AX16" i="3" s="1"/>
  <c r="AR16" i="3"/>
  <c r="AY16" i="3" s="1"/>
  <c r="AS16" i="3"/>
  <c r="AZ16" i="3" s="1"/>
  <c r="AT16" i="3"/>
  <c r="BA16" i="3" s="1"/>
  <c r="AU16" i="3"/>
  <c r="BB16" i="3" s="1"/>
  <c r="AV16" i="3"/>
  <c r="BC16" i="3" s="1"/>
  <c r="BI16" i="3"/>
  <c r="BP16" i="3" s="1"/>
  <c r="BJ16" i="3"/>
  <c r="BQ16" i="3" s="1"/>
  <c r="BK16" i="3"/>
  <c r="BR16" i="3" s="1"/>
  <c r="BL16" i="3"/>
  <c r="BS16" i="3" s="1"/>
  <c r="BM16" i="3"/>
  <c r="BT16" i="3" s="1"/>
  <c r="BN16" i="3"/>
  <c r="BU16" i="3" s="1"/>
  <c r="CA16" i="3"/>
  <c r="CB16" i="3"/>
  <c r="CC16" i="3"/>
  <c r="CD16" i="3"/>
  <c r="CE16" i="3"/>
  <c r="CF16" i="3"/>
  <c r="CL16" i="3"/>
  <c r="CM16" i="3"/>
  <c r="CN16" i="3"/>
  <c r="CO16" i="3"/>
  <c r="CP16" i="3"/>
  <c r="CQ16" i="3"/>
  <c r="AQ17" i="3"/>
  <c r="AX17" i="3" s="1"/>
  <c r="AR17" i="3"/>
  <c r="AY17" i="3" s="1"/>
  <c r="AS17" i="3"/>
  <c r="AZ17" i="3" s="1"/>
  <c r="AT17" i="3"/>
  <c r="BA17" i="3" s="1"/>
  <c r="AU17" i="3"/>
  <c r="BB17" i="3" s="1"/>
  <c r="AV17" i="3"/>
  <c r="BC17" i="3" s="1"/>
  <c r="BI17" i="3"/>
  <c r="BP17" i="3" s="1"/>
  <c r="BJ17" i="3"/>
  <c r="BQ17" i="3" s="1"/>
  <c r="BK17" i="3"/>
  <c r="BR17" i="3" s="1"/>
  <c r="BL17" i="3"/>
  <c r="BS17" i="3" s="1"/>
  <c r="BM17" i="3"/>
  <c r="BT17" i="3" s="1"/>
  <c r="BN17" i="3"/>
  <c r="BU17" i="3" s="1"/>
  <c r="CA17" i="3"/>
  <c r="CB17" i="3"/>
  <c r="CC17" i="3"/>
  <c r="CD17" i="3"/>
  <c r="CE17" i="3"/>
  <c r="CF17" i="3"/>
  <c r="CL17" i="3"/>
  <c r="CM17" i="3"/>
  <c r="CN17" i="3"/>
  <c r="CO17" i="3"/>
  <c r="CP17" i="3"/>
  <c r="CQ17" i="3"/>
  <c r="AQ18" i="3"/>
  <c r="AX18" i="3" s="1"/>
  <c r="AR18" i="3"/>
  <c r="AY18" i="3" s="1"/>
  <c r="AS18" i="3"/>
  <c r="AZ18" i="3" s="1"/>
  <c r="AT18" i="3"/>
  <c r="BA18" i="3" s="1"/>
  <c r="AU18" i="3"/>
  <c r="BB18" i="3" s="1"/>
  <c r="AV18" i="3"/>
  <c r="BC18" i="3" s="1"/>
  <c r="BI18" i="3"/>
  <c r="BP18" i="3" s="1"/>
  <c r="BJ18" i="3"/>
  <c r="BQ18" i="3" s="1"/>
  <c r="BK18" i="3"/>
  <c r="BR18" i="3" s="1"/>
  <c r="BL18" i="3"/>
  <c r="BS18" i="3" s="1"/>
  <c r="BM18" i="3"/>
  <c r="BT18" i="3" s="1"/>
  <c r="BN18" i="3"/>
  <c r="BU18" i="3" s="1"/>
  <c r="CA18" i="3"/>
  <c r="CB18" i="3"/>
  <c r="CC18" i="3"/>
  <c r="CD18" i="3"/>
  <c r="CE18" i="3"/>
  <c r="CF18" i="3"/>
  <c r="CL18" i="3"/>
  <c r="CM18" i="3"/>
  <c r="CN18" i="3"/>
  <c r="CO18" i="3"/>
  <c r="CP18" i="3"/>
  <c r="CQ18" i="3"/>
  <c r="AQ19" i="3"/>
  <c r="AX19" i="3" s="1"/>
  <c r="AR19" i="3"/>
  <c r="AY19" i="3" s="1"/>
  <c r="AS19" i="3"/>
  <c r="AZ19" i="3" s="1"/>
  <c r="AT19" i="3"/>
  <c r="BA19" i="3" s="1"/>
  <c r="AU19" i="3"/>
  <c r="BB19" i="3" s="1"/>
  <c r="AV19" i="3"/>
  <c r="BC19" i="3" s="1"/>
  <c r="BI19" i="3"/>
  <c r="BP19" i="3" s="1"/>
  <c r="BJ19" i="3"/>
  <c r="BQ19" i="3" s="1"/>
  <c r="BK19" i="3"/>
  <c r="BR19" i="3" s="1"/>
  <c r="BL19" i="3"/>
  <c r="BS19" i="3" s="1"/>
  <c r="BM19" i="3"/>
  <c r="BT19" i="3" s="1"/>
  <c r="BN19" i="3"/>
  <c r="BU19" i="3" s="1"/>
  <c r="CA19" i="3"/>
  <c r="CB19" i="3"/>
  <c r="CC19" i="3"/>
  <c r="CD19" i="3"/>
  <c r="CE19" i="3"/>
  <c r="CF19" i="3"/>
  <c r="CL19" i="3"/>
  <c r="CM19" i="3"/>
  <c r="CN19" i="3"/>
  <c r="CO19" i="3"/>
  <c r="CP19" i="3"/>
  <c r="CQ19" i="3"/>
  <c r="AQ20" i="3"/>
  <c r="AX20" i="3" s="1"/>
  <c r="AR20" i="3"/>
  <c r="AY20" i="3" s="1"/>
  <c r="AS20" i="3"/>
  <c r="AZ20" i="3" s="1"/>
  <c r="AT20" i="3"/>
  <c r="BA20" i="3" s="1"/>
  <c r="AU20" i="3"/>
  <c r="BB20" i="3" s="1"/>
  <c r="AV20" i="3"/>
  <c r="BC20" i="3" s="1"/>
  <c r="BI20" i="3"/>
  <c r="BP20" i="3" s="1"/>
  <c r="BJ20" i="3"/>
  <c r="BQ20" i="3" s="1"/>
  <c r="BK20" i="3"/>
  <c r="BR20" i="3" s="1"/>
  <c r="BL20" i="3"/>
  <c r="BS20" i="3" s="1"/>
  <c r="BM20" i="3"/>
  <c r="BT20" i="3" s="1"/>
  <c r="BN20" i="3"/>
  <c r="BU20" i="3" s="1"/>
  <c r="CA20" i="3"/>
  <c r="CB20" i="3"/>
  <c r="CC20" i="3"/>
  <c r="CD20" i="3"/>
  <c r="CE20" i="3"/>
  <c r="CF20" i="3"/>
  <c r="CL20" i="3"/>
  <c r="CM20" i="3"/>
  <c r="CN20" i="3"/>
  <c r="CO20" i="3"/>
  <c r="CP20" i="3"/>
  <c r="CQ20" i="3"/>
  <c r="AQ21" i="3"/>
  <c r="AX21" i="3" s="1"/>
  <c r="AR21" i="3"/>
  <c r="AY21" i="3" s="1"/>
  <c r="AS21" i="3"/>
  <c r="AZ21" i="3" s="1"/>
  <c r="AT21" i="3"/>
  <c r="BA21" i="3" s="1"/>
  <c r="AU21" i="3"/>
  <c r="BB21" i="3" s="1"/>
  <c r="AV21" i="3"/>
  <c r="BC21" i="3" s="1"/>
  <c r="BI21" i="3"/>
  <c r="BP21" i="3" s="1"/>
  <c r="BJ21" i="3"/>
  <c r="BQ21" i="3" s="1"/>
  <c r="BK21" i="3"/>
  <c r="BR21" i="3" s="1"/>
  <c r="BL21" i="3"/>
  <c r="BS21" i="3" s="1"/>
  <c r="BM21" i="3"/>
  <c r="BT21" i="3" s="1"/>
  <c r="BN21" i="3"/>
  <c r="BU21" i="3" s="1"/>
  <c r="CA21" i="3"/>
  <c r="CB21" i="3"/>
  <c r="CC21" i="3"/>
  <c r="CD21" i="3"/>
  <c r="CE21" i="3"/>
  <c r="CF21" i="3"/>
  <c r="CL21" i="3"/>
  <c r="CM21" i="3"/>
  <c r="CN21" i="3"/>
  <c r="CO21" i="3"/>
  <c r="CP21" i="3"/>
  <c r="CQ21" i="3"/>
  <c r="AQ22" i="3"/>
  <c r="AX22" i="3" s="1"/>
  <c r="AR22" i="3"/>
  <c r="AY22" i="3" s="1"/>
  <c r="AS22" i="3"/>
  <c r="AZ22" i="3" s="1"/>
  <c r="AT22" i="3"/>
  <c r="BA22" i="3" s="1"/>
  <c r="AU22" i="3"/>
  <c r="BB22" i="3" s="1"/>
  <c r="AV22" i="3"/>
  <c r="BC22" i="3" s="1"/>
  <c r="BI22" i="3"/>
  <c r="BP22" i="3" s="1"/>
  <c r="BJ22" i="3"/>
  <c r="BQ22" i="3" s="1"/>
  <c r="BK22" i="3"/>
  <c r="BR22" i="3" s="1"/>
  <c r="BL22" i="3"/>
  <c r="BS22" i="3" s="1"/>
  <c r="BM22" i="3"/>
  <c r="BT22" i="3" s="1"/>
  <c r="BN22" i="3"/>
  <c r="BU22" i="3" s="1"/>
  <c r="CA22" i="3"/>
  <c r="CB22" i="3"/>
  <c r="CC22" i="3"/>
  <c r="CD22" i="3"/>
  <c r="CE22" i="3"/>
  <c r="CF22" i="3"/>
  <c r="CL22" i="3"/>
  <c r="CM22" i="3"/>
  <c r="CN22" i="3"/>
  <c r="CO22" i="3"/>
  <c r="CP22" i="3"/>
  <c r="CQ22" i="3"/>
  <c r="AQ23" i="3"/>
  <c r="AX23" i="3" s="1"/>
  <c r="AR23" i="3"/>
  <c r="AY23" i="3" s="1"/>
  <c r="AS23" i="3"/>
  <c r="AZ23" i="3" s="1"/>
  <c r="AT23" i="3"/>
  <c r="BA23" i="3" s="1"/>
  <c r="AU23" i="3"/>
  <c r="BB23" i="3" s="1"/>
  <c r="AV23" i="3"/>
  <c r="BC23" i="3" s="1"/>
  <c r="BI23" i="3"/>
  <c r="BP23" i="3" s="1"/>
  <c r="BJ23" i="3"/>
  <c r="BQ23" i="3" s="1"/>
  <c r="BK23" i="3"/>
  <c r="BR23" i="3" s="1"/>
  <c r="BL23" i="3"/>
  <c r="BS23" i="3" s="1"/>
  <c r="BM23" i="3"/>
  <c r="BT23" i="3" s="1"/>
  <c r="BN23" i="3"/>
  <c r="BU23" i="3" s="1"/>
  <c r="CA23" i="3"/>
  <c r="CB23" i="3"/>
  <c r="CC23" i="3"/>
  <c r="CD23" i="3"/>
  <c r="CE23" i="3"/>
  <c r="CF23" i="3"/>
  <c r="CL23" i="3"/>
  <c r="CM23" i="3"/>
  <c r="CN23" i="3"/>
  <c r="CO23" i="3"/>
  <c r="CP23" i="3"/>
  <c r="CQ23" i="3"/>
  <c r="AQ24" i="3"/>
  <c r="AX24" i="3" s="1"/>
  <c r="AR24" i="3"/>
  <c r="AY24" i="3" s="1"/>
  <c r="AS24" i="3"/>
  <c r="AZ24" i="3" s="1"/>
  <c r="AT24" i="3"/>
  <c r="BA24" i="3" s="1"/>
  <c r="AU24" i="3"/>
  <c r="BB24" i="3" s="1"/>
  <c r="AV24" i="3"/>
  <c r="BC24" i="3" s="1"/>
  <c r="BI24" i="3"/>
  <c r="BP24" i="3" s="1"/>
  <c r="BJ24" i="3"/>
  <c r="BQ24" i="3" s="1"/>
  <c r="BK24" i="3"/>
  <c r="BR24" i="3" s="1"/>
  <c r="BL24" i="3"/>
  <c r="BS24" i="3" s="1"/>
  <c r="BM24" i="3"/>
  <c r="BT24" i="3" s="1"/>
  <c r="BN24" i="3"/>
  <c r="BU24" i="3" s="1"/>
  <c r="CA24" i="3"/>
  <c r="CB24" i="3"/>
  <c r="CC24" i="3"/>
  <c r="CD24" i="3"/>
  <c r="CE24" i="3"/>
  <c r="CF24" i="3"/>
  <c r="CL24" i="3"/>
  <c r="CM24" i="3"/>
  <c r="CN24" i="3"/>
  <c r="CO24" i="3"/>
  <c r="CP24" i="3"/>
  <c r="CQ24" i="3"/>
  <c r="AQ25" i="3"/>
  <c r="AX25" i="3" s="1"/>
  <c r="AR25" i="3"/>
  <c r="AY25" i="3" s="1"/>
  <c r="AS25" i="3"/>
  <c r="AZ25" i="3" s="1"/>
  <c r="AT25" i="3"/>
  <c r="BA25" i="3" s="1"/>
  <c r="AU25" i="3"/>
  <c r="BB25" i="3" s="1"/>
  <c r="AV25" i="3"/>
  <c r="BC25" i="3" s="1"/>
  <c r="BI25" i="3"/>
  <c r="BP25" i="3" s="1"/>
  <c r="BJ25" i="3"/>
  <c r="BQ25" i="3" s="1"/>
  <c r="BK25" i="3"/>
  <c r="BR25" i="3" s="1"/>
  <c r="BL25" i="3"/>
  <c r="BS25" i="3" s="1"/>
  <c r="BM25" i="3"/>
  <c r="BT25" i="3" s="1"/>
  <c r="BN25" i="3"/>
  <c r="BU25" i="3" s="1"/>
  <c r="CA25" i="3"/>
  <c r="CB25" i="3"/>
  <c r="CC25" i="3"/>
  <c r="CD25" i="3"/>
  <c r="CE25" i="3"/>
  <c r="CF25" i="3"/>
  <c r="CL25" i="3"/>
  <c r="CM25" i="3"/>
  <c r="CN25" i="3"/>
  <c r="CO25" i="3"/>
  <c r="CP25" i="3"/>
  <c r="CQ25" i="3"/>
  <c r="AQ26" i="3"/>
  <c r="AX26" i="3" s="1"/>
  <c r="AR26" i="3"/>
  <c r="AY26" i="3" s="1"/>
  <c r="AS26" i="3"/>
  <c r="AZ26" i="3" s="1"/>
  <c r="AT26" i="3"/>
  <c r="BA26" i="3" s="1"/>
  <c r="AU26" i="3"/>
  <c r="BB26" i="3" s="1"/>
  <c r="AV26" i="3"/>
  <c r="BC26" i="3" s="1"/>
  <c r="BI26" i="3"/>
  <c r="BP26" i="3" s="1"/>
  <c r="BJ26" i="3"/>
  <c r="BQ26" i="3" s="1"/>
  <c r="BK26" i="3"/>
  <c r="BR26" i="3" s="1"/>
  <c r="BL26" i="3"/>
  <c r="BS26" i="3" s="1"/>
  <c r="BM26" i="3"/>
  <c r="BT26" i="3" s="1"/>
  <c r="BN26" i="3"/>
  <c r="BU26" i="3" s="1"/>
  <c r="CA26" i="3"/>
  <c r="CB26" i="3"/>
  <c r="CC26" i="3"/>
  <c r="CD26" i="3"/>
  <c r="CE26" i="3"/>
  <c r="CF26" i="3"/>
  <c r="CL26" i="3"/>
  <c r="CM26" i="3"/>
  <c r="CN26" i="3"/>
  <c r="CO26" i="3"/>
  <c r="CP26" i="3"/>
  <c r="CQ26" i="3"/>
  <c r="AQ27" i="3"/>
  <c r="AX27" i="3" s="1"/>
  <c r="AR27" i="3"/>
  <c r="AY27" i="3" s="1"/>
  <c r="AS27" i="3"/>
  <c r="AZ27" i="3" s="1"/>
  <c r="AT27" i="3"/>
  <c r="BA27" i="3" s="1"/>
  <c r="AU27" i="3"/>
  <c r="BB27" i="3" s="1"/>
  <c r="AV27" i="3"/>
  <c r="BC27" i="3" s="1"/>
  <c r="BI27" i="3"/>
  <c r="BP27" i="3" s="1"/>
  <c r="BJ27" i="3"/>
  <c r="BQ27" i="3" s="1"/>
  <c r="BK27" i="3"/>
  <c r="BR27" i="3" s="1"/>
  <c r="BL27" i="3"/>
  <c r="BS27" i="3" s="1"/>
  <c r="BM27" i="3"/>
  <c r="BT27" i="3" s="1"/>
  <c r="BN27" i="3"/>
  <c r="BU27" i="3" s="1"/>
  <c r="CA27" i="3"/>
  <c r="CB27" i="3"/>
  <c r="CC27" i="3"/>
  <c r="CD27" i="3"/>
  <c r="CE27" i="3"/>
  <c r="CF27" i="3"/>
  <c r="CL27" i="3"/>
  <c r="CM27" i="3"/>
  <c r="CN27" i="3"/>
  <c r="CO27" i="3"/>
  <c r="CP27" i="3"/>
  <c r="CQ27" i="3"/>
  <c r="AQ28" i="3"/>
  <c r="AX28" i="3" s="1"/>
  <c r="AR28" i="3"/>
  <c r="AY28" i="3" s="1"/>
  <c r="AS28" i="3"/>
  <c r="AZ28" i="3" s="1"/>
  <c r="AT28" i="3"/>
  <c r="BA28" i="3" s="1"/>
  <c r="AU28" i="3"/>
  <c r="BB28" i="3" s="1"/>
  <c r="AV28" i="3"/>
  <c r="BC28" i="3" s="1"/>
  <c r="BI28" i="3"/>
  <c r="BP28" i="3" s="1"/>
  <c r="BJ28" i="3"/>
  <c r="BQ28" i="3" s="1"/>
  <c r="BK28" i="3"/>
  <c r="BR28" i="3" s="1"/>
  <c r="BL28" i="3"/>
  <c r="BS28" i="3" s="1"/>
  <c r="BM28" i="3"/>
  <c r="BT28" i="3" s="1"/>
  <c r="BN28" i="3"/>
  <c r="BU28" i="3" s="1"/>
  <c r="CA28" i="3"/>
  <c r="CB28" i="3"/>
  <c r="CC28" i="3"/>
  <c r="CD28" i="3"/>
  <c r="CE28" i="3"/>
  <c r="CF28" i="3"/>
  <c r="CL28" i="3"/>
  <c r="CM28" i="3"/>
  <c r="CN28" i="3"/>
  <c r="CO28" i="3"/>
  <c r="CP28" i="3"/>
  <c r="CQ28" i="3"/>
  <c r="AQ29" i="3"/>
  <c r="AX29" i="3" s="1"/>
  <c r="AR29" i="3"/>
  <c r="AY29" i="3" s="1"/>
  <c r="AS29" i="3"/>
  <c r="AZ29" i="3" s="1"/>
  <c r="AT29" i="3"/>
  <c r="BA29" i="3" s="1"/>
  <c r="AU29" i="3"/>
  <c r="BB29" i="3" s="1"/>
  <c r="AV29" i="3"/>
  <c r="BC29" i="3" s="1"/>
  <c r="BI29" i="3"/>
  <c r="BP29" i="3" s="1"/>
  <c r="BJ29" i="3"/>
  <c r="BQ29" i="3" s="1"/>
  <c r="BK29" i="3"/>
  <c r="BR29" i="3" s="1"/>
  <c r="BL29" i="3"/>
  <c r="BS29" i="3" s="1"/>
  <c r="BM29" i="3"/>
  <c r="BT29" i="3" s="1"/>
  <c r="BN29" i="3"/>
  <c r="BU29" i="3" s="1"/>
  <c r="CA29" i="3"/>
  <c r="CB29" i="3"/>
  <c r="CC29" i="3"/>
  <c r="CD29" i="3"/>
  <c r="CE29" i="3"/>
  <c r="CF29" i="3"/>
  <c r="CL29" i="3"/>
  <c r="CM29" i="3"/>
  <c r="CN29" i="3"/>
  <c r="CO29" i="3"/>
  <c r="CP29" i="3"/>
  <c r="CQ29" i="3"/>
  <c r="AQ30" i="3"/>
  <c r="AX30" i="3" s="1"/>
  <c r="AR30" i="3"/>
  <c r="AY30" i="3" s="1"/>
  <c r="AS30" i="3"/>
  <c r="AZ30" i="3" s="1"/>
  <c r="AT30" i="3"/>
  <c r="BA30" i="3" s="1"/>
  <c r="AU30" i="3"/>
  <c r="BB30" i="3" s="1"/>
  <c r="AV30" i="3"/>
  <c r="BC30" i="3" s="1"/>
  <c r="BI30" i="3"/>
  <c r="BP30" i="3" s="1"/>
  <c r="BJ30" i="3"/>
  <c r="BQ30" i="3" s="1"/>
  <c r="BK30" i="3"/>
  <c r="BR30" i="3" s="1"/>
  <c r="BL30" i="3"/>
  <c r="BS30" i="3" s="1"/>
  <c r="BM30" i="3"/>
  <c r="BT30" i="3" s="1"/>
  <c r="BN30" i="3"/>
  <c r="BU30" i="3" s="1"/>
  <c r="CA30" i="3"/>
  <c r="CB30" i="3"/>
  <c r="CC30" i="3"/>
  <c r="CD30" i="3"/>
  <c r="CE30" i="3"/>
  <c r="CF30" i="3"/>
  <c r="CL30" i="3"/>
  <c r="CM30" i="3"/>
  <c r="CN30" i="3"/>
  <c r="CO30" i="3"/>
  <c r="CP30" i="3"/>
  <c r="CQ30" i="3"/>
  <c r="AQ31" i="3"/>
  <c r="AX31" i="3" s="1"/>
  <c r="AR31" i="3"/>
  <c r="AY31" i="3" s="1"/>
  <c r="AS31" i="3"/>
  <c r="AZ31" i="3" s="1"/>
  <c r="AT31" i="3"/>
  <c r="BA31" i="3" s="1"/>
  <c r="AU31" i="3"/>
  <c r="BB31" i="3" s="1"/>
  <c r="AV31" i="3"/>
  <c r="BC31" i="3" s="1"/>
  <c r="BI31" i="3"/>
  <c r="BP31" i="3" s="1"/>
  <c r="BJ31" i="3"/>
  <c r="BQ31" i="3" s="1"/>
  <c r="BK31" i="3"/>
  <c r="BR31" i="3" s="1"/>
  <c r="BL31" i="3"/>
  <c r="BS31" i="3" s="1"/>
  <c r="BM31" i="3"/>
  <c r="BT31" i="3" s="1"/>
  <c r="BN31" i="3"/>
  <c r="BU31" i="3" s="1"/>
  <c r="CA31" i="3"/>
  <c r="CB31" i="3"/>
  <c r="CC31" i="3"/>
  <c r="CD31" i="3"/>
  <c r="CE31" i="3"/>
  <c r="CF31" i="3"/>
  <c r="CL31" i="3"/>
  <c r="CM31" i="3"/>
  <c r="CN31" i="3"/>
  <c r="CO31" i="3"/>
  <c r="CP31" i="3"/>
  <c r="CQ31" i="3"/>
  <c r="AQ32" i="3"/>
  <c r="AX32" i="3" s="1"/>
  <c r="AR32" i="3"/>
  <c r="AY32" i="3" s="1"/>
  <c r="AS32" i="3"/>
  <c r="AZ32" i="3" s="1"/>
  <c r="AT32" i="3"/>
  <c r="BA32" i="3" s="1"/>
  <c r="AU32" i="3"/>
  <c r="BB32" i="3" s="1"/>
  <c r="AV32" i="3"/>
  <c r="BC32" i="3" s="1"/>
  <c r="BI32" i="3"/>
  <c r="BP32" i="3" s="1"/>
  <c r="BJ32" i="3"/>
  <c r="BQ32" i="3" s="1"/>
  <c r="BK32" i="3"/>
  <c r="BR32" i="3" s="1"/>
  <c r="BL32" i="3"/>
  <c r="BS32" i="3" s="1"/>
  <c r="BM32" i="3"/>
  <c r="BT32" i="3" s="1"/>
  <c r="BN32" i="3"/>
  <c r="BU32" i="3" s="1"/>
  <c r="CA32" i="3"/>
  <c r="CB32" i="3"/>
  <c r="CC32" i="3"/>
  <c r="CD32" i="3"/>
  <c r="CE32" i="3"/>
  <c r="CF32" i="3"/>
  <c r="CL32" i="3"/>
  <c r="CM32" i="3"/>
  <c r="CN32" i="3"/>
  <c r="CO32" i="3"/>
  <c r="CP32" i="3"/>
  <c r="CQ32" i="3"/>
  <c r="AQ33" i="3"/>
  <c r="AX33" i="3" s="1"/>
  <c r="AR33" i="3"/>
  <c r="AY33" i="3" s="1"/>
  <c r="AS33" i="3"/>
  <c r="AZ33" i="3" s="1"/>
  <c r="AT33" i="3"/>
  <c r="BA33" i="3" s="1"/>
  <c r="AU33" i="3"/>
  <c r="BB33" i="3" s="1"/>
  <c r="AV33" i="3"/>
  <c r="BC33" i="3" s="1"/>
  <c r="BI33" i="3"/>
  <c r="BP33" i="3" s="1"/>
  <c r="BJ33" i="3"/>
  <c r="BQ33" i="3" s="1"/>
  <c r="BK33" i="3"/>
  <c r="BR33" i="3" s="1"/>
  <c r="BL33" i="3"/>
  <c r="BS33" i="3" s="1"/>
  <c r="BM33" i="3"/>
  <c r="BT33" i="3" s="1"/>
  <c r="BN33" i="3"/>
  <c r="BU33" i="3" s="1"/>
  <c r="CA33" i="3"/>
  <c r="CB33" i="3"/>
  <c r="CC33" i="3"/>
  <c r="CD33" i="3"/>
  <c r="CE33" i="3"/>
  <c r="CF33" i="3"/>
  <c r="CL33" i="3"/>
  <c r="CM33" i="3"/>
  <c r="CN33" i="3"/>
  <c r="CO33" i="3"/>
  <c r="CP33" i="3"/>
  <c r="CQ33" i="3"/>
  <c r="AQ34" i="3"/>
  <c r="AX34" i="3" s="1"/>
  <c r="AR34" i="3"/>
  <c r="AY34" i="3" s="1"/>
  <c r="AS34" i="3"/>
  <c r="AZ34" i="3" s="1"/>
  <c r="AT34" i="3"/>
  <c r="BA34" i="3" s="1"/>
  <c r="AU34" i="3"/>
  <c r="BB34" i="3" s="1"/>
  <c r="AV34" i="3"/>
  <c r="BC34" i="3" s="1"/>
  <c r="BI34" i="3"/>
  <c r="BP34" i="3" s="1"/>
  <c r="BJ34" i="3"/>
  <c r="BQ34" i="3" s="1"/>
  <c r="BK34" i="3"/>
  <c r="BR34" i="3" s="1"/>
  <c r="BL34" i="3"/>
  <c r="BS34" i="3" s="1"/>
  <c r="BM34" i="3"/>
  <c r="BT34" i="3" s="1"/>
  <c r="BN34" i="3"/>
  <c r="BU34" i="3" s="1"/>
  <c r="CA34" i="3"/>
  <c r="CB34" i="3"/>
  <c r="CC34" i="3"/>
  <c r="CD34" i="3"/>
  <c r="CE34" i="3"/>
  <c r="CF34" i="3"/>
  <c r="CL34" i="3"/>
  <c r="CM34" i="3"/>
  <c r="CN34" i="3"/>
  <c r="CO34" i="3"/>
  <c r="CP34" i="3"/>
  <c r="CQ34" i="3"/>
  <c r="AQ35" i="3"/>
  <c r="AX35" i="3" s="1"/>
  <c r="AR35" i="3"/>
  <c r="AY35" i="3" s="1"/>
  <c r="AS35" i="3"/>
  <c r="AZ35" i="3" s="1"/>
  <c r="AT35" i="3"/>
  <c r="BA35" i="3" s="1"/>
  <c r="AU35" i="3"/>
  <c r="BB35" i="3" s="1"/>
  <c r="AV35" i="3"/>
  <c r="BC35" i="3" s="1"/>
  <c r="BI35" i="3"/>
  <c r="BP35" i="3" s="1"/>
  <c r="BJ35" i="3"/>
  <c r="BQ35" i="3" s="1"/>
  <c r="BK35" i="3"/>
  <c r="BR35" i="3" s="1"/>
  <c r="BL35" i="3"/>
  <c r="BS35" i="3" s="1"/>
  <c r="BM35" i="3"/>
  <c r="BT35" i="3" s="1"/>
  <c r="BN35" i="3"/>
  <c r="BU35" i="3" s="1"/>
  <c r="CA35" i="3"/>
  <c r="CB35" i="3"/>
  <c r="CC35" i="3"/>
  <c r="CD35" i="3"/>
  <c r="CE35" i="3"/>
  <c r="CF35" i="3"/>
  <c r="CL35" i="3"/>
  <c r="CM35" i="3"/>
  <c r="CN35" i="3"/>
  <c r="CO35" i="3"/>
  <c r="CP35" i="3"/>
  <c r="CQ35" i="3"/>
  <c r="AQ36" i="3"/>
  <c r="AX36" i="3" s="1"/>
  <c r="AR36" i="3"/>
  <c r="AY36" i="3" s="1"/>
  <c r="AS36" i="3"/>
  <c r="AZ36" i="3" s="1"/>
  <c r="AT36" i="3"/>
  <c r="BA36" i="3" s="1"/>
  <c r="AU36" i="3"/>
  <c r="BB36" i="3" s="1"/>
  <c r="AV36" i="3"/>
  <c r="BC36" i="3" s="1"/>
  <c r="BI36" i="3"/>
  <c r="BP36" i="3" s="1"/>
  <c r="BJ36" i="3"/>
  <c r="BQ36" i="3" s="1"/>
  <c r="BK36" i="3"/>
  <c r="BR36" i="3" s="1"/>
  <c r="BL36" i="3"/>
  <c r="BS36" i="3" s="1"/>
  <c r="BM36" i="3"/>
  <c r="BT36" i="3" s="1"/>
  <c r="BN36" i="3"/>
  <c r="BU36" i="3" s="1"/>
  <c r="CA36" i="3"/>
  <c r="CB36" i="3"/>
  <c r="CC36" i="3"/>
  <c r="CD36" i="3"/>
  <c r="CE36" i="3"/>
  <c r="CF36" i="3"/>
  <c r="CL36" i="3"/>
  <c r="CM36" i="3"/>
  <c r="CN36" i="3"/>
  <c r="CO36" i="3"/>
  <c r="CP36" i="3"/>
  <c r="CQ36" i="3"/>
  <c r="AQ37" i="3"/>
  <c r="AX37" i="3" s="1"/>
  <c r="AR37" i="3"/>
  <c r="AY37" i="3" s="1"/>
  <c r="AS37" i="3"/>
  <c r="AZ37" i="3" s="1"/>
  <c r="AT37" i="3"/>
  <c r="BA37" i="3" s="1"/>
  <c r="AU37" i="3"/>
  <c r="BB37" i="3" s="1"/>
  <c r="AV37" i="3"/>
  <c r="BC37" i="3" s="1"/>
  <c r="BI37" i="3"/>
  <c r="BP37" i="3" s="1"/>
  <c r="BJ37" i="3"/>
  <c r="BQ37" i="3" s="1"/>
  <c r="BK37" i="3"/>
  <c r="BR37" i="3" s="1"/>
  <c r="BL37" i="3"/>
  <c r="BS37" i="3" s="1"/>
  <c r="BM37" i="3"/>
  <c r="BT37" i="3" s="1"/>
  <c r="BN37" i="3"/>
  <c r="BU37" i="3" s="1"/>
  <c r="CA37" i="3"/>
  <c r="CB37" i="3"/>
  <c r="CC37" i="3"/>
  <c r="CD37" i="3"/>
  <c r="CE37" i="3"/>
  <c r="CF37" i="3"/>
  <c r="CL37" i="3"/>
  <c r="CM37" i="3"/>
  <c r="CN37" i="3"/>
  <c r="CO37" i="3"/>
  <c r="CP37" i="3"/>
  <c r="CQ37" i="3"/>
  <c r="AQ38" i="3"/>
  <c r="AX38" i="3" s="1"/>
  <c r="AR38" i="3"/>
  <c r="AY38" i="3" s="1"/>
  <c r="AS38" i="3"/>
  <c r="AZ38" i="3" s="1"/>
  <c r="AT38" i="3"/>
  <c r="BA38" i="3" s="1"/>
  <c r="AU38" i="3"/>
  <c r="BB38" i="3" s="1"/>
  <c r="AV38" i="3"/>
  <c r="BC38" i="3" s="1"/>
  <c r="BI38" i="3"/>
  <c r="BP38" i="3" s="1"/>
  <c r="BJ38" i="3"/>
  <c r="BQ38" i="3" s="1"/>
  <c r="BK38" i="3"/>
  <c r="BR38" i="3" s="1"/>
  <c r="BL38" i="3"/>
  <c r="BS38" i="3" s="1"/>
  <c r="BM38" i="3"/>
  <c r="BT38" i="3" s="1"/>
  <c r="BN38" i="3"/>
  <c r="BU38" i="3" s="1"/>
  <c r="CA38" i="3"/>
  <c r="CB38" i="3"/>
  <c r="CC38" i="3"/>
  <c r="CD38" i="3"/>
  <c r="CE38" i="3"/>
  <c r="CF38" i="3"/>
  <c r="CL38" i="3"/>
  <c r="CM38" i="3"/>
  <c r="CN38" i="3"/>
  <c r="CO38" i="3"/>
  <c r="CP38" i="3"/>
  <c r="CQ38" i="3"/>
  <c r="AQ39" i="3"/>
  <c r="AX39" i="3" s="1"/>
  <c r="AR39" i="3"/>
  <c r="AY39" i="3" s="1"/>
  <c r="AS39" i="3"/>
  <c r="AZ39" i="3" s="1"/>
  <c r="AT39" i="3"/>
  <c r="BA39" i="3" s="1"/>
  <c r="AU39" i="3"/>
  <c r="BB39" i="3" s="1"/>
  <c r="AV39" i="3"/>
  <c r="BC39" i="3" s="1"/>
  <c r="BI39" i="3"/>
  <c r="BP39" i="3" s="1"/>
  <c r="BJ39" i="3"/>
  <c r="BQ39" i="3" s="1"/>
  <c r="BK39" i="3"/>
  <c r="BR39" i="3" s="1"/>
  <c r="BL39" i="3"/>
  <c r="BS39" i="3" s="1"/>
  <c r="BM39" i="3"/>
  <c r="BT39" i="3" s="1"/>
  <c r="BN39" i="3"/>
  <c r="BU39" i="3" s="1"/>
  <c r="CA39" i="3"/>
  <c r="CB39" i="3"/>
  <c r="CC39" i="3"/>
  <c r="CD39" i="3"/>
  <c r="CE39" i="3"/>
  <c r="CF39" i="3"/>
  <c r="CL39" i="3"/>
  <c r="CM39" i="3"/>
  <c r="CN39" i="3"/>
  <c r="CO39" i="3"/>
  <c r="CP39" i="3"/>
  <c r="CQ39" i="3"/>
  <c r="AQ40" i="3"/>
  <c r="AX40" i="3" s="1"/>
  <c r="AR40" i="3"/>
  <c r="AY40" i="3" s="1"/>
  <c r="AS40" i="3"/>
  <c r="AZ40" i="3" s="1"/>
  <c r="AT40" i="3"/>
  <c r="BA40" i="3" s="1"/>
  <c r="AU40" i="3"/>
  <c r="BB40" i="3" s="1"/>
  <c r="AV40" i="3"/>
  <c r="BC40" i="3" s="1"/>
  <c r="BI40" i="3"/>
  <c r="BP40" i="3" s="1"/>
  <c r="BJ40" i="3"/>
  <c r="BQ40" i="3" s="1"/>
  <c r="BK40" i="3"/>
  <c r="BR40" i="3" s="1"/>
  <c r="BL40" i="3"/>
  <c r="BS40" i="3" s="1"/>
  <c r="BM40" i="3"/>
  <c r="BT40" i="3" s="1"/>
  <c r="BN40" i="3"/>
  <c r="BU40" i="3" s="1"/>
  <c r="CA40" i="3"/>
  <c r="CB40" i="3"/>
  <c r="CC40" i="3"/>
  <c r="CD40" i="3"/>
  <c r="CE40" i="3"/>
  <c r="CF40" i="3"/>
  <c r="CL40" i="3"/>
  <c r="CM40" i="3"/>
  <c r="CN40" i="3"/>
  <c r="CO40" i="3"/>
  <c r="CP40" i="3"/>
  <c r="CQ40" i="3"/>
  <c r="AQ41" i="3"/>
  <c r="AX41" i="3" s="1"/>
  <c r="AR41" i="3"/>
  <c r="AY41" i="3" s="1"/>
  <c r="AS41" i="3"/>
  <c r="AZ41" i="3" s="1"/>
  <c r="AT41" i="3"/>
  <c r="BA41" i="3" s="1"/>
  <c r="AU41" i="3"/>
  <c r="BB41" i="3" s="1"/>
  <c r="AV41" i="3"/>
  <c r="BC41" i="3" s="1"/>
  <c r="BI41" i="3"/>
  <c r="BP41" i="3" s="1"/>
  <c r="BJ41" i="3"/>
  <c r="BQ41" i="3" s="1"/>
  <c r="BK41" i="3"/>
  <c r="BR41" i="3" s="1"/>
  <c r="BL41" i="3"/>
  <c r="BS41" i="3" s="1"/>
  <c r="BM41" i="3"/>
  <c r="BT41" i="3" s="1"/>
  <c r="BN41" i="3"/>
  <c r="BU41" i="3" s="1"/>
  <c r="CA41" i="3"/>
  <c r="CB41" i="3"/>
  <c r="CC41" i="3"/>
  <c r="CD41" i="3"/>
  <c r="CE41" i="3"/>
  <c r="CF41" i="3"/>
  <c r="CL41" i="3"/>
  <c r="CM41" i="3"/>
  <c r="CN41" i="3"/>
  <c r="CO41" i="3"/>
  <c r="CP41" i="3"/>
  <c r="CQ41" i="3"/>
  <c r="AQ42" i="3"/>
  <c r="AX42" i="3" s="1"/>
  <c r="AR42" i="3"/>
  <c r="AY42" i="3" s="1"/>
  <c r="AS42" i="3"/>
  <c r="AZ42" i="3" s="1"/>
  <c r="AT42" i="3"/>
  <c r="BA42" i="3" s="1"/>
  <c r="AU42" i="3"/>
  <c r="BB42" i="3" s="1"/>
  <c r="AV42" i="3"/>
  <c r="BC42" i="3" s="1"/>
  <c r="BI42" i="3"/>
  <c r="BP42" i="3" s="1"/>
  <c r="BJ42" i="3"/>
  <c r="BQ42" i="3" s="1"/>
  <c r="BK42" i="3"/>
  <c r="BR42" i="3" s="1"/>
  <c r="BL42" i="3"/>
  <c r="BS42" i="3" s="1"/>
  <c r="BM42" i="3"/>
  <c r="BT42" i="3" s="1"/>
  <c r="BN42" i="3"/>
  <c r="BU42" i="3" s="1"/>
  <c r="CA42" i="3"/>
  <c r="CB42" i="3"/>
  <c r="CC42" i="3"/>
  <c r="CD42" i="3"/>
  <c r="CE42" i="3"/>
  <c r="CF42" i="3"/>
  <c r="CL42" i="3"/>
  <c r="CM42" i="3"/>
  <c r="CN42" i="3"/>
  <c r="CO42" i="3"/>
  <c r="CP42" i="3"/>
  <c r="CQ42" i="3"/>
  <c r="AQ43" i="3"/>
  <c r="AX43" i="3" s="1"/>
  <c r="AR43" i="3"/>
  <c r="AY43" i="3" s="1"/>
  <c r="AS43" i="3"/>
  <c r="AZ43" i="3" s="1"/>
  <c r="AT43" i="3"/>
  <c r="BA43" i="3" s="1"/>
  <c r="AU43" i="3"/>
  <c r="BB43" i="3" s="1"/>
  <c r="AV43" i="3"/>
  <c r="BC43" i="3" s="1"/>
  <c r="BI43" i="3"/>
  <c r="BP43" i="3" s="1"/>
  <c r="BJ43" i="3"/>
  <c r="BQ43" i="3" s="1"/>
  <c r="BK43" i="3"/>
  <c r="BR43" i="3" s="1"/>
  <c r="BL43" i="3"/>
  <c r="BS43" i="3" s="1"/>
  <c r="BM43" i="3"/>
  <c r="BT43" i="3" s="1"/>
  <c r="BN43" i="3"/>
  <c r="BU43" i="3" s="1"/>
  <c r="CA43" i="3"/>
  <c r="CB43" i="3"/>
  <c r="CC43" i="3"/>
  <c r="CD43" i="3"/>
  <c r="CE43" i="3"/>
  <c r="CF43" i="3"/>
  <c r="CL43" i="3"/>
  <c r="CM43" i="3"/>
  <c r="CN43" i="3"/>
  <c r="CO43" i="3"/>
  <c r="CP43" i="3"/>
  <c r="CQ43" i="3"/>
  <c r="AQ44" i="3"/>
  <c r="AX44" i="3" s="1"/>
  <c r="AR44" i="3"/>
  <c r="AY44" i="3" s="1"/>
  <c r="AS44" i="3"/>
  <c r="AZ44" i="3" s="1"/>
  <c r="AT44" i="3"/>
  <c r="BA44" i="3" s="1"/>
  <c r="AU44" i="3"/>
  <c r="BB44" i="3" s="1"/>
  <c r="AV44" i="3"/>
  <c r="BC44" i="3" s="1"/>
  <c r="BI44" i="3"/>
  <c r="BP44" i="3" s="1"/>
  <c r="BJ44" i="3"/>
  <c r="BQ44" i="3" s="1"/>
  <c r="BK44" i="3"/>
  <c r="BR44" i="3" s="1"/>
  <c r="BL44" i="3"/>
  <c r="BS44" i="3" s="1"/>
  <c r="BM44" i="3"/>
  <c r="BT44" i="3" s="1"/>
  <c r="BN44" i="3"/>
  <c r="BU44" i="3" s="1"/>
  <c r="CA44" i="3"/>
  <c r="CB44" i="3"/>
  <c r="CC44" i="3"/>
  <c r="CD44" i="3"/>
  <c r="CE44" i="3"/>
  <c r="CF44" i="3"/>
  <c r="CL44" i="3"/>
  <c r="CM44" i="3"/>
  <c r="CN44" i="3"/>
  <c r="CO44" i="3"/>
  <c r="CP44" i="3"/>
  <c r="CQ44" i="3"/>
  <c r="AQ45" i="3"/>
  <c r="AX45" i="3" s="1"/>
  <c r="AR45" i="3"/>
  <c r="AY45" i="3" s="1"/>
  <c r="AS45" i="3"/>
  <c r="AZ45" i="3" s="1"/>
  <c r="AT45" i="3"/>
  <c r="BA45" i="3" s="1"/>
  <c r="AU45" i="3"/>
  <c r="BB45" i="3" s="1"/>
  <c r="AV45" i="3"/>
  <c r="BC45" i="3" s="1"/>
  <c r="BI45" i="3"/>
  <c r="BP45" i="3" s="1"/>
  <c r="BJ45" i="3"/>
  <c r="BQ45" i="3" s="1"/>
  <c r="BK45" i="3"/>
  <c r="BR45" i="3" s="1"/>
  <c r="BL45" i="3"/>
  <c r="BS45" i="3" s="1"/>
  <c r="BM45" i="3"/>
  <c r="BT45" i="3" s="1"/>
  <c r="BN45" i="3"/>
  <c r="BU45" i="3" s="1"/>
  <c r="CA45" i="3"/>
  <c r="CB45" i="3"/>
  <c r="CC45" i="3"/>
  <c r="CD45" i="3"/>
  <c r="CE45" i="3"/>
  <c r="CF45" i="3"/>
  <c r="CL45" i="3"/>
  <c r="CM45" i="3"/>
  <c r="CN45" i="3"/>
  <c r="CO45" i="3"/>
  <c r="CP45" i="3"/>
  <c r="CQ45" i="3"/>
  <c r="AQ46" i="3"/>
  <c r="AX46" i="3" s="1"/>
  <c r="AR46" i="3"/>
  <c r="AY46" i="3" s="1"/>
  <c r="AS46" i="3"/>
  <c r="AZ46" i="3" s="1"/>
  <c r="AT46" i="3"/>
  <c r="BA46" i="3" s="1"/>
  <c r="AU46" i="3"/>
  <c r="BB46" i="3" s="1"/>
  <c r="AV46" i="3"/>
  <c r="BC46" i="3" s="1"/>
  <c r="BI46" i="3"/>
  <c r="BP46" i="3" s="1"/>
  <c r="BJ46" i="3"/>
  <c r="BQ46" i="3" s="1"/>
  <c r="BK46" i="3"/>
  <c r="BR46" i="3" s="1"/>
  <c r="BL46" i="3"/>
  <c r="BS46" i="3" s="1"/>
  <c r="BM46" i="3"/>
  <c r="BT46" i="3" s="1"/>
  <c r="BN46" i="3"/>
  <c r="BU46" i="3" s="1"/>
  <c r="CA46" i="3"/>
  <c r="CB46" i="3"/>
  <c r="CC46" i="3"/>
  <c r="CD46" i="3"/>
  <c r="CE46" i="3"/>
  <c r="CF46" i="3"/>
  <c r="CL46" i="3"/>
  <c r="CM46" i="3"/>
  <c r="CN46" i="3"/>
  <c r="CO46" i="3"/>
  <c r="CP46" i="3"/>
  <c r="CQ46" i="3"/>
  <c r="AQ47" i="3"/>
  <c r="AX47" i="3" s="1"/>
  <c r="AR47" i="3"/>
  <c r="AY47" i="3" s="1"/>
  <c r="AS47" i="3"/>
  <c r="AZ47" i="3" s="1"/>
  <c r="AT47" i="3"/>
  <c r="BA47" i="3" s="1"/>
  <c r="AU47" i="3"/>
  <c r="BB47" i="3" s="1"/>
  <c r="AV47" i="3"/>
  <c r="BC47" i="3" s="1"/>
  <c r="BI47" i="3"/>
  <c r="BP47" i="3" s="1"/>
  <c r="BJ47" i="3"/>
  <c r="BQ47" i="3" s="1"/>
  <c r="BK47" i="3"/>
  <c r="BR47" i="3" s="1"/>
  <c r="BL47" i="3"/>
  <c r="BS47" i="3" s="1"/>
  <c r="BM47" i="3"/>
  <c r="BT47" i="3" s="1"/>
  <c r="BN47" i="3"/>
  <c r="BU47" i="3" s="1"/>
  <c r="CA47" i="3"/>
  <c r="CB47" i="3"/>
  <c r="CC47" i="3"/>
  <c r="CD47" i="3"/>
  <c r="CE47" i="3"/>
  <c r="CF47" i="3"/>
  <c r="CL47" i="3"/>
  <c r="CM47" i="3"/>
  <c r="CN47" i="3"/>
  <c r="CO47" i="3"/>
  <c r="CP47" i="3"/>
  <c r="CQ47" i="3"/>
  <c r="AQ48" i="3"/>
  <c r="AX48" i="3" s="1"/>
  <c r="AR48" i="3"/>
  <c r="AY48" i="3" s="1"/>
  <c r="AS48" i="3"/>
  <c r="AZ48" i="3" s="1"/>
  <c r="AT48" i="3"/>
  <c r="BA48" i="3" s="1"/>
  <c r="AU48" i="3"/>
  <c r="BB48" i="3" s="1"/>
  <c r="AV48" i="3"/>
  <c r="BC48" i="3" s="1"/>
  <c r="BI48" i="3"/>
  <c r="BP48" i="3" s="1"/>
  <c r="BJ48" i="3"/>
  <c r="BQ48" i="3" s="1"/>
  <c r="BK48" i="3"/>
  <c r="BR48" i="3" s="1"/>
  <c r="BL48" i="3"/>
  <c r="BS48" i="3" s="1"/>
  <c r="BM48" i="3"/>
  <c r="BT48" i="3" s="1"/>
  <c r="BN48" i="3"/>
  <c r="BU48" i="3" s="1"/>
  <c r="CA48" i="3"/>
  <c r="CB48" i="3"/>
  <c r="CC48" i="3"/>
  <c r="CD48" i="3"/>
  <c r="CE48" i="3"/>
  <c r="CF48" i="3"/>
  <c r="CL48" i="3"/>
  <c r="CM48" i="3"/>
  <c r="CN48" i="3"/>
  <c r="CO48" i="3"/>
  <c r="CP48" i="3"/>
  <c r="CQ48" i="3"/>
  <c r="AQ49" i="3"/>
  <c r="AX49" i="3" s="1"/>
  <c r="AR49" i="3"/>
  <c r="AY49" i="3" s="1"/>
  <c r="AS49" i="3"/>
  <c r="AZ49" i="3" s="1"/>
  <c r="AT49" i="3"/>
  <c r="BA49" i="3" s="1"/>
  <c r="AU49" i="3"/>
  <c r="BB49" i="3" s="1"/>
  <c r="AV49" i="3"/>
  <c r="BC49" i="3" s="1"/>
  <c r="BI49" i="3"/>
  <c r="BP49" i="3" s="1"/>
  <c r="BJ49" i="3"/>
  <c r="BQ49" i="3" s="1"/>
  <c r="BK49" i="3"/>
  <c r="BR49" i="3" s="1"/>
  <c r="BL49" i="3"/>
  <c r="BS49" i="3" s="1"/>
  <c r="BM49" i="3"/>
  <c r="BT49" i="3" s="1"/>
  <c r="BN49" i="3"/>
  <c r="BU49" i="3" s="1"/>
  <c r="CA49" i="3"/>
  <c r="CB49" i="3"/>
  <c r="CC49" i="3"/>
  <c r="CD49" i="3"/>
  <c r="CE49" i="3"/>
  <c r="CF49" i="3"/>
  <c r="CL49" i="3"/>
  <c r="CM49" i="3"/>
  <c r="CN49" i="3"/>
  <c r="CO49" i="3"/>
  <c r="CP49" i="3"/>
  <c r="CQ49" i="3"/>
  <c r="AQ50" i="3"/>
  <c r="AX50" i="3" s="1"/>
  <c r="AR50" i="3"/>
  <c r="AY50" i="3" s="1"/>
  <c r="AS50" i="3"/>
  <c r="AZ50" i="3" s="1"/>
  <c r="AT50" i="3"/>
  <c r="BA50" i="3" s="1"/>
  <c r="AU50" i="3"/>
  <c r="BB50" i="3" s="1"/>
  <c r="AV50" i="3"/>
  <c r="BC50" i="3" s="1"/>
  <c r="BI50" i="3"/>
  <c r="BP50" i="3" s="1"/>
  <c r="BJ50" i="3"/>
  <c r="BQ50" i="3" s="1"/>
  <c r="BK50" i="3"/>
  <c r="BR50" i="3" s="1"/>
  <c r="BL50" i="3"/>
  <c r="BS50" i="3" s="1"/>
  <c r="BM50" i="3"/>
  <c r="BT50" i="3" s="1"/>
  <c r="BN50" i="3"/>
  <c r="BU50" i="3" s="1"/>
  <c r="CA50" i="3"/>
  <c r="CB50" i="3"/>
  <c r="CC50" i="3"/>
  <c r="CD50" i="3"/>
  <c r="CE50" i="3"/>
  <c r="CF50" i="3"/>
  <c r="CL50" i="3"/>
  <c r="CM50" i="3"/>
  <c r="CN50" i="3"/>
  <c r="CO50" i="3"/>
  <c r="CP50" i="3"/>
  <c r="CQ50" i="3"/>
  <c r="AQ51" i="3"/>
  <c r="AX51" i="3" s="1"/>
  <c r="AR51" i="3"/>
  <c r="AY51" i="3" s="1"/>
  <c r="AS51" i="3"/>
  <c r="AZ51" i="3" s="1"/>
  <c r="AT51" i="3"/>
  <c r="BA51" i="3" s="1"/>
  <c r="AU51" i="3"/>
  <c r="BB51" i="3" s="1"/>
  <c r="AV51" i="3"/>
  <c r="BC51" i="3" s="1"/>
  <c r="BI51" i="3"/>
  <c r="BP51" i="3" s="1"/>
  <c r="BJ51" i="3"/>
  <c r="BQ51" i="3" s="1"/>
  <c r="BK51" i="3"/>
  <c r="BR51" i="3" s="1"/>
  <c r="BL51" i="3"/>
  <c r="BS51" i="3" s="1"/>
  <c r="BM51" i="3"/>
  <c r="BT51" i="3" s="1"/>
  <c r="BN51" i="3"/>
  <c r="BU51" i="3" s="1"/>
  <c r="CA51" i="3"/>
  <c r="CB51" i="3"/>
  <c r="CC51" i="3"/>
  <c r="CD51" i="3"/>
  <c r="CE51" i="3"/>
  <c r="CF51" i="3"/>
  <c r="CL51" i="3"/>
  <c r="CM51" i="3"/>
  <c r="CN51" i="3"/>
  <c r="CO51" i="3"/>
  <c r="CP51" i="3"/>
  <c r="CQ51" i="3"/>
  <c r="AQ52" i="3"/>
  <c r="AX52" i="3" s="1"/>
  <c r="AR52" i="3"/>
  <c r="AY52" i="3" s="1"/>
  <c r="AS52" i="3"/>
  <c r="AZ52" i="3" s="1"/>
  <c r="AT52" i="3"/>
  <c r="BA52" i="3" s="1"/>
  <c r="AU52" i="3"/>
  <c r="BB52" i="3" s="1"/>
  <c r="AV52" i="3"/>
  <c r="BC52" i="3" s="1"/>
  <c r="BI52" i="3"/>
  <c r="BP52" i="3" s="1"/>
  <c r="BJ52" i="3"/>
  <c r="BQ52" i="3" s="1"/>
  <c r="BK52" i="3"/>
  <c r="BR52" i="3" s="1"/>
  <c r="BL52" i="3"/>
  <c r="BS52" i="3" s="1"/>
  <c r="BM52" i="3"/>
  <c r="BT52" i="3" s="1"/>
  <c r="BN52" i="3"/>
  <c r="BU52" i="3" s="1"/>
  <c r="CA52" i="3"/>
  <c r="CB52" i="3"/>
  <c r="CC52" i="3"/>
  <c r="CD52" i="3"/>
  <c r="CE52" i="3"/>
  <c r="CF52" i="3"/>
  <c r="CL52" i="3"/>
  <c r="CM52" i="3"/>
  <c r="CN52" i="3"/>
  <c r="CO52" i="3"/>
  <c r="CP52" i="3"/>
  <c r="CQ52" i="3"/>
  <c r="AQ53" i="3"/>
  <c r="AX53" i="3" s="1"/>
  <c r="AR53" i="3"/>
  <c r="AY53" i="3" s="1"/>
  <c r="AS53" i="3"/>
  <c r="AZ53" i="3" s="1"/>
  <c r="AT53" i="3"/>
  <c r="BA53" i="3" s="1"/>
  <c r="AU53" i="3"/>
  <c r="BB53" i="3" s="1"/>
  <c r="AV53" i="3"/>
  <c r="BC53" i="3" s="1"/>
  <c r="BI53" i="3"/>
  <c r="BP53" i="3" s="1"/>
  <c r="BJ53" i="3"/>
  <c r="BQ53" i="3" s="1"/>
  <c r="BK53" i="3"/>
  <c r="BR53" i="3" s="1"/>
  <c r="BL53" i="3"/>
  <c r="BS53" i="3" s="1"/>
  <c r="BM53" i="3"/>
  <c r="BT53" i="3" s="1"/>
  <c r="BN53" i="3"/>
  <c r="BU53" i="3" s="1"/>
  <c r="CA53" i="3"/>
  <c r="CB53" i="3"/>
  <c r="CC53" i="3"/>
  <c r="CD53" i="3"/>
  <c r="CE53" i="3"/>
  <c r="CF53" i="3"/>
  <c r="CL53" i="3"/>
  <c r="CM53" i="3"/>
  <c r="CN53" i="3"/>
  <c r="CO53" i="3"/>
  <c r="CP53" i="3"/>
  <c r="CQ53" i="3"/>
  <c r="AQ54" i="3"/>
  <c r="AX54" i="3" s="1"/>
  <c r="AR54" i="3"/>
  <c r="AY54" i="3" s="1"/>
  <c r="AS54" i="3"/>
  <c r="AZ54" i="3" s="1"/>
  <c r="AT54" i="3"/>
  <c r="BA54" i="3" s="1"/>
  <c r="AU54" i="3"/>
  <c r="BB54" i="3" s="1"/>
  <c r="AV54" i="3"/>
  <c r="BC54" i="3" s="1"/>
  <c r="BI54" i="3"/>
  <c r="BP54" i="3" s="1"/>
  <c r="BJ54" i="3"/>
  <c r="BQ54" i="3" s="1"/>
  <c r="BK54" i="3"/>
  <c r="BR54" i="3" s="1"/>
  <c r="BL54" i="3"/>
  <c r="BS54" i="3" s="1"/>
  <c r="BM54" i="3"/>
  <c r="BT54" i="3" s="1"/>
  <c r="BN54" i="3"/>
  <c r="BU54" i="3" s="1"/>
  <c r="CA54" i="3"/>
  <c r="CB54" i="3"/>
  <c r="CC54" i="3"/>
  <c r="CD54" i="3"/>
  <c r="CE54" i="3"/>
  <c r="CF54" i="3"/>
  <c r="CL54" i="3"/>
  <c r="CM54" i="3"/>
  <c r="CN54" i="3"/>
  <c r="CO54" i="3"/>
  <c r="CP54" i="3"/>
  <c r="CQ54" i="3"/>
  <c r="AQ55" i="3"/>
  <c r="AX55" i="3" s="1"/>
  <c r="AR55" i="3"/>
  <c r="AY55" i="3" s="1"/>
  <c r="AS55" i="3"/>
  <c r="AZ55" i="3" s="1"/>
  <c r="AT55" i="3"/>
  <c r="BA55" i="3" s="1"/>
  <c r="AU55" i="3"/>
  <c r="BB55" i="3" s="1"/>
  <c r="AV55" i="3"/>
  <c r="BC55" i="3" s="1"/>
  <c r="BI55" i="3"/>
  <c r="BP55" i="3" s="1"/>
  <c r="BJ55" i="3"/>
  <c r="BQ55" i="3" s="1"/>
  <c r="BK55" i="3"/>
  <c r="BR55" i="3" s="1"/>
  <c r="BL55" i="3"/>
  <c r="BS55" i="3" s="1"/>
  <c r="BM55" i="3"/>
  <c r="BT55" i="3" s="1"/>
  <c r="BN55" i="3"/>
  <c r="BU55" i="3" s="1"/>
  <c r="CA55" i="3"/>
  <c r="CB55" i="3"/>
  <c r="CC55" i="3"/>
  <c r="CD55" i="3"/>
  <c r="CE55" i="3"/>
  <c r="CF55" i="3"/>
  <c r="CL55" i="3"/>
  <c r="CM55" i="3"/>
  <c r="CN55" i="3"/>
  <c r="CO55" i="3"/>
  <c r="CP55" i="3"/>
  <c r="CQ55" i="3"/>
  <c r="AQ56" i="3"/>
  <c r="AX56" i="3" s="1"/>
  <c r="AR56" i="3"/>
  <c r="AY56" i="3" s="1"/>
  <c r="AS56" i="3"/>
  <c r="AZ56" i="3" s="1"/>
  <c r="AT56" i="3"/>
  <c r="BA56" i="3" s="1"/>
  <c r="AU56" i="3"/>
  <c r="BB56" i="3" s="1"/>
  <c r="AV56" i="3"/>
  <c r="BC56" i="3" s="1"/>
  <c r="BI56" i="3"/>
  <c r="BP56" i="3" s="1"/>
  <c r="BJ56" i="3"/>
  <c r="BQ56" i="3" s="1"/>
  <c r="BK56" i="3"/>
  <c r="BR56" i="3" s="1"/>
  <c r="BL56" i="3"/>
  <c r="BS56" i="3" s="1"/>
  <c r="BM56" i="3"/>
  <c r="BT56" i="3" s="1"/>
  <c r="BN56" i="3"/>
  <c r="BU56" i="3" s="1"/>
  <c r="CA56" i="3"/>
  <c r="CB56" i="3"/>
  <c r="CC56" i="3"/>
  <c r="CD56" i="3"/>
  <c r="CE56" i="3"/>
  <c r="CF56" i="3"/>
  <c r="CL56" i="3"/>
  <c r="CM56" i="3"/>
  <c r="CN56" i="3"/>
  <c r="CO56" i="3"/>
  <c r="CP56" i="3"/>
  <c r="CQ56" i="3"/>
  <c r="AQ57" i="3"/>
  <c r="AX57" i="3" s="1"/>
  <c r="AR57" i="3"/>
  <c r="AY57" i="3" s="1"/>
  <c r="AS57" i="3"/>
  <c r="AZ57" i="3" s="1"/>
  <c r="AT57" i="3"/>
  <c r="BA57" i="3" s="1"/>
  <c r="AU57" i="3"/>
  <c r="BB57" i="3" s="1"/>
  <c r="AV57" i="3"/>
  <c r="BC57" i="3" s="1"/>
  <c r="BI57" i="3"/>
  <c r="BP57" i="3" s="1"/>
  <c r="BJ57" i="3"/>
  <c r="BQ57" i="3" s="1"/>
  <c r="BK57" i="3"/>
  <c r="BR57" i="3" s="1"/>
  <c r="BL57" i="3"/>
  <c r="BS57" i="3" s="1"/>
  <c r="BM57" i="3"/>
  <c r="BT57" i="3" s="1"/>
  <c r="BN57" i="3"/>
  <c r="BU57" i="3" s="1"/>
  <c r="CA57" i="3"/>
  <c r="CB57" i="3"/>
  <c r="CC57" i="3"/>
  <c r="CD57" i="3"/>
  <c r="CE57" i="3"/>
  <c r="CF57" i="3"/>
  <c r="CL57" i="3"/>
  <c r="CM57" i="3"/>
  <c r="CN57" i="3"/>
  <c r="CO57" i="3"/>
  <c r="CP57" i="3"/>
  <c r="CQ57" i="3"/>
  <c r="AQ58" i="3"/>
  <c r="AX58" i="3" s="1"/>
  <c r="AR58" i="3"/>
  <c r="AY58" i="3" s="1"/>
  <c r="AS58" i="3"/>
  <c r="AZ58" i="3" s="1"/>
  <c r="AT58" i="3"/>
  <c r="BA58" i="3" s="1"/>
  <c r="AU58" i="3"/>
  <c r="BB58" i="3" s="1"/>
  <c r="AV58" i="3"/>
  <c r="BC58" i="3" s="1"/>
  <c r="BI58" i="3"/>
  <c r="BP58" i="3" s="1"/>
  <c r="BJ58" i="3"/>
  <c r="BQ58" i="3" s="1"/>
  <c r="BK58" i="3"/>
  <c r="BR58" i="3" s="1"/>
  <c r="BL58" i="3"/>
  <c r="BS58" i="3" s="1"/>
  <c r="BM58" i="3"/>
  <c r="BT58" i="3" s="1"/>
  <c r="BN58" i="3"/>
  <c r="BU58" i="3" s="1"/>
  <c r="CA58" i="3"/>
  <c r="CB58" i="3"/>
  <c r="CC58" i="3"/>
  <c r="CD58" i="3"/>
  <c r="CE58" i="3"/>
  <c r="CF58" i="3"/>
  <c r="CL58" i="3"/>
  <c r="CM58" i="3"/>
  <c r="CN58" i="3"/>
  <c r="CO58" i="3"/>
  <c r="CP58" i="3"/>
  <c r="CQ58" i="3"/>
  <c r="AQ59" i="3"/>
  <c r="AX59" i="3" s="1"/>
  <c r="AR59" i="3"/>
  <c r="AY59" i="3" s="1"/>
  <c r="AS59" i="3"/>
  <c r="AZ59" i="3" s="1"/>
  <c r="AT59" i="3"/>
  <c r="BA59" i="3" s="1"/>
  <c r="AU59" i="3"/>
  <c r="BB59" i="3" s="1"/>
  <c r="AV59" i="3"/>
  <c r="BC59" i="3" s="1"/>
  <c r="BI59" i="3"/>
  <c r="BP59" i="3" s="1"/>
  <c r="BJ59" i="3"/>
  <c r="BQ59" i="3" s="1"/>
  <c r="BK59" i="3"/>
  <c r="BR59" i="3" s="1"/>
  <c r="BL59" i="3"/>
  <c r="BS59" i="3" s="1"/>
  <c r="BM59" i="3"/>
  <c r="BT59" i="3" s="1"/>
  <c r="BN59" i="3"/>
  <c r="BU59" i="3" s="1"/>
  <c r="CA59" i="3"/>
  <c r="CB59" i="3"/>
  <c r="CC59" i="3"/>
  <c r="CD59" i="3"/>
  <c r="CE59" i="3"/>
  <c r="CF59" i="3"/>
  <c r="CL59" i="3"/>
  <c r="CM59" i="3"/>
  <c r="CN59" i="3"/>
  <c r="CO59" i="3"/>
  <c r="CP59" i="3"/>
  <c r="CQ59" i="3"/>
  <c r="AQ60" i="3"/>
  <c r="AX60" i="3" s="1"/>
  <c r="AR60" i="3"/>
  <c r="AY60" i="3" s="1"/>
  <c r="AS60" i="3"/>
  <c r="AZ60" i="3" s="1"/>
  <c r="AT60" i="3"/>
  <c r="BA60" i="3" s="1"/>
  <c r="AU60" i="3"/>
  <c r="BB60" i="3" s="1"/>
  <c r="AV60" i="3"/>
  <c r="BC60" i="3" s="1"/>
  <c r="BI60" i="3"/>
  <c r="BP60" i="3" s="1"/>
  <c r="BJ60" i="3"/>
  <c r="BQ60" i="3" s="1"/>
  <c r="BK60" i="3"/>
  <c r="BR60" i="3" s="1"/>
  <c r="BL60" i="3"/>
  <c r="BS60" i="3" s="1"/>
  <c r="BM60" i="3"/>
  <c r="BT60" i="3" s="1"/>
  <c r="BN60" i="3"/>
  <c r="BU60" i="3" s="1"/>
  <c r="CA60" i="3"/>
  <c r="CB60" i="3"/>
  <c r="CC60" i="3"/>
  <c r="CD60" i="3"/>
  <c r="CE60" i="3"/>
  <c r="CF60" i="3"/>
  <c r="CL60" i="3"/>
  <c r="CM60" i="3"/>
  <c r="CN60" i="3"/>
  <c r="CO60" i="3"/>
  <c r="CP60" i="3"/>
  <c r="CQ60" i="3"/>
  <c r="AQ62" i="3"/>
  <c r="AX62" i="3" s="1"/>
  <c r="AR62" i="3"/>
  <c r="AY62" i="3" s="1"/>
  <c r="AS62" i="3"/>
  <c r="AZ62" i="3" s="1"/>
  <c r="AT62" i="3"/>
  <c r="BA62" i="3" s="1"/>
  <c r="AU62" i="3"/>
  <c r="BB62" i="3" s="1"/>
  <c r="AV62" i="3"/>
  <c r="BC62" i="3" s="1"/>
  <c r="BI62" i="3"/>
  <c r="BP62" i="3" s="1"/>
  <c r="BJ62" i="3"/>
  <c r="BQ62" i="3" s="1"/>
  <c r="BK62" i="3"/>
  <c r="BR62" i="3" s="1"/>
  <c r="BL62" i="3"/>
  <c r="BS62" i="3" s="1"/>
  <c r="BM62" i="3"/>
  <c r="BT62" i="3" s="1"/>
  <c r="BN62" i="3"/>
  <c r="BU62" i="3" s="1"/>
  <c r="CA62" i="3"/>
  <c r="CB62" i="3"/>
  <c r="CC62" i="3"/>
  <c r="CD62" i="3"/>
  <c r="CE62" i="3"/>
  <c r="CF62" i="3"/>
  <c r="CL62" i="3"/>
  <c r="CM62" i="3"/>
  <c r="CN62" i="3"/>
  <c r="CO62" i="3"/>
  <c r="CP62" i="3"/>
  <c r="CQ62" i="3"/>
  <c r="AQ65" i="3"/>
  <c r="AX65" i="3" s="1"/>
  <c r="AR65" i="3"/>
  <c r="AY65" i="3" s="1"/>
  <c r="AS65" i="3"/>
  <c r="AZ65" i="3" s="1"/>
  <c r="AT65" i="3"/>
  <c r="BA65" i="3" s="1"/>
  <c r="AU65" i="3"/>
  <c r="BB65" i="3" s="1"/>
  <c r="AV65" i="3"/>
  <c r="BC65" i="3" s="1"/>
  <c r="BI65" i="3"/>
  <c r="BP65" i="3" s="1"/>
  <c r="BJ65" i="3"/>
  <c r="BQ65" i="3" s="1"/>
  <c r="BK65" i="3"/>
  <c r="BR65" i="3" s="1"/>
  <c r="BL65" i="3"/>
  <c r="BS65" i="3" s="1"/>
  <c r="BM65" i="3"/>
  <c r="BT65" i="3" s="1"/>
  <c r="BN65" i="3"/>
  <c r="BU65" i="3" s="1"/>
  <c r="CA65" i="3"/>
  <c r="CB65" i="3"/>
  <c r="CC65" i="3"/>
  <c r="CD65" i="3"/>
  <c r="CE65" i="3"/>
  <c r="CF65" i="3"/>
  <c r="CL65" i="3"/>
  <c r="CM65" i="3"/>
  <c r="CN65" i="3"/>
  <c r="CO65" i="3"/>
  <c r="CP65" i="3"/>
  <c r="CQ65" i="3"/>
  <c r="AQ66" i="3"/>
  <c r="AR66" i="3"/>
  <c r="AY66" i="3" s="1"/>
  <c r="AS66" i="3"/>
  <c r="AZ66" i="3" s="1"/>
  <c r="AT66" i="3"/>
  <c r="BA66" i="3" s="1"/>
  <c r="AU66" i="3"/>
  <c r="BB66" i="3" s="1"/>
  <c r="AV66" i="3"/>
  <c r="BC66" i="3" s="1"/>
  <c r="BI66" i="3"/>
  <c r="BP66" i="3" s="1"/>
  <c r="BJ66" i="3"/>
  <c r="BQ66" i="3" s="1"/>
  <c r="BK66" i="3"/>
  <c r="BR66" i="3" s="1"/>
  <c r="BL66" i="3"/>
  <c r="BS66" i="3" s="1"/>
  <c r="BM66" i="3"/>
  <c r="BT66" i="3" s="1"/>
  <c r="BN66" i="3"/>
  <c r="BU66" i="3" s="1"/>
  <c r="CA66" i="3"/>
  <c r="CB66" i="3"/>
  <c r="CC66" i="3"/>
  <c r="CD66" i="3"/>
  <c r="CE66" i="3"/>
  <c r="CF66" i="3"/>
  <c r="CL66" i="3"/>
  <c r="CM66" i="3"/>
  <c r="CN66" i="3"/>
  <c r="CO66" i="3"/>
  <c r="CP66" i="3"/>
  <c r="CQ66" i="3"/>
  <c r="AQ67" i="3"/>
  <c r="AX67" i="3" s="1"/>
  <c r="AR67" i="3"/>
  <c r="AY67" i="3" s="1"/>
  <c r="AS67" i="3"/>
  <c r="AZ67" i="3" s="1"/>
  <c r="AT67" i="3"/>
  <c r="BA67" i="3" s="1"/>
  <c r="AU67" i="3"/>
  <c r="BB67" i="3" s="1"/>
  <c r="AV67" i="3"/>
  <c r="BC67" i="3" s="1"/>
  <c r="BI67" i="3"/>
  <c r="BP67" i="3" s="1"/>
  <c r="BJ67" i="3"/>
  <c r="BQ67" i="3" s="1"/>
  <c r="BK67" i="3"/>
  <c r="BR67" i="3" s="1"/>
  <c r="BL67" i="3"/>
  <c r="BS67" i="3" s="1"/>
  <c r="BM67" i="3"/>
  <c r="BT67" i="3" s="1"/>
  <c r="BN67" i="3"/>
  <c r="BU67" i="3" s="1"/>
  <c r="CA67" i="3"/>
  <c r="CB67" i="3"/>
  <c r="CC67" i="3"/>
  <c r="CD67" i="3"/>
  <c r="CE67" i="3"/>
  <c r="CF67" i="3"/>
  <c r="CL67" i="3"/>
  <c r="CM67" i="3"/>
  <c r="CN67" i="3"/>
  <c r="CO67" i="3"/>
  <c r="CP67" i="3"/>
  <c r="CQ67" i="3"/>
  <c r="AQ68" i="3"/>
  <c r="AX68" i="3" s="1"/>
  <c r="AR68" i="3"/>
  <c r="AY68" i="3" s="1"/>
  <c r="AS68" i="3"/>
  <c r="AZ68" i="3" s="1"/>
  <c r="AT68" i="3"/>
  <c r="BA68" i="3" s="1"/>
  <c r="AU68" i="3"/>
  <c r="BB68" i="3" s="1"/>
  <c r="AV68" i="3"/>
  <c r="BC68" i="3" s="1"/>
  <c r="BI68" i="3"/>
  <c r="BP68" i="3" s="1"/>
  <c r="BJ68" i="3"/>
  <c r="BQ68" i="3" s="1"/>
  <c r="BK68" i="3"/>
  <c r="BR68" i="3" s="1"/>
  <c r="BL68" i="3"/>
  <c r="BS68" i="3" s="1"/>
  <c r="BM68" i="3"/>
  <c r="BT68" i="3" s="1"/>
  <c r="BN68" i="3"/>
  <c r="BU68" i="3" s="1"/>
  <c r="CA68" i="3"/>
  <c r="CB68" i="3"/>
  <c r="CC68" i="3"/>
  <c r="CD68" i="3"/>
  <c r="CE68" i="3"/>
  <c r="CF68" i="3"/>
  <c r="CL68" i="3"/>
  <c r="CM68" i="3"/>
  <c r="CN68" i="3"/>
  <c r="CO68" i="3"/>
  <c r="CP68" i="3"/>
  <c r="CQ68" i="3"/>
  <c r="AQ69" i="3"/>
  <c r="AX69" i="3" s="1"/>
  <c r="AR69" i="3"/>
  <c r="AY69" i="3" s="1"/>
  <c r="AS69" i="3"/>
  <c r="AZ69" i="3" s="1"/>
  <c r="AT69" i="3"/>
  <c r="BA69" i="3" s="1"/>
  <c r="AU69" i="3"/>
  <c r="BB69" i="3" s="1"/>
  <c r="AV69" i="3"/>
  <c r="BC69" i="3" s="1"/>
  <c r="BI69" i="3"/>
  <c r="BP69" i="3" s="1"/>
  <c r="BJ69" i="3"/>
  <c r="BQ69" i="3" s="1"/>
  <c r="BK69" i="3"/>
  <c r="BR69" i="3" s="1"/>
  <c r="BL69" i="3"/>
  <c r="BS69" i="3" s="1"/>
  <c r="BM69" i="3"/>
  <c r="BT69" i="3" s="1"/>
  <c r="BN69" i="3"/>
  <c r="BU69" i="3" s="1"/>
  <c r="CA69" i="3"/>
  <c r="CB69" i="3"/>
  <c r="CC69" i="3"/>
  <c r="CD69" i="3"/>
  <c r="CE69" i="3"/>
  <c r="CF69" i="3"/>
  <c r="CL69" i="3"/>
  <c r="CM69" i="3"/>
  <c r="CN69" i="3"/>
  <c r="CO69" i="3"/>
  <c r="CP69" i="3"/>
  <c r="CQ69" i="3"/>
  <c r="AQ70" i="3"/>
  <c r="AX70" i="3" s="1"/>
  <c r="AR70" i="3"/>
  <c r="AY70" i="3" s="1"/>
  <c r="AS70" i="3"/>
  <c r="AZ70" i="3" s="1"/>
  <c r="AT70" i="3"/>
  <c r="BA70" i="3" s="1"/>
  <c r="AU70" i="3"/>
  <c r="BB70" i="3" s="1"/>
  <c r="AV70" i="3"/>
  <c r="BC70" i="3" s="1"/>
  <c r="BI70" i="3"/>
  <c r="BP70" i="3" s="1"/>
  <c r="BJ70" i="3"/>
  <c r="BQ70" i="3" s="1"/>
  <c r="BK70" i="3"/>
  <c r="BR70" i="3" s="1"/>
  <c r="BL70" i="3"/>
  <c r="BS70" i="3" s="1"/>
  <c r="BM70" i="3"/>
  <c r="BT70" i="3" s="1"/>
  <c r="BN70" i="3"/>
  <c r="BU70" i="3" s="1"/>
  <c r="CA70" i="3"/>
  <c r="CB70" i="3"/>
  <c r="CC70" i="3"/>
  <c r="CD70" i="3"/>
  <c r="CE70" i="3"/>
  <c r="CF70" i="3"/>
  <c r="CL70" i="3"/>
  <c r="CM70" i="3"/>
  <c r="CN70" i="3"/>
  <c r="CO70" i="3"/>
  <c r="CP70" i="3"/>
  <c r="CQ70" i="3"/>
  <c r="AQ71" i="3"/>
  <c r="AX71" i="3" s="1"/>
  <c r="AR71" i="3"/>
  <c r="AY71" i="3" s="1"/>
  <c r="AS71" i="3"/>
  <c r="AZ71" i="3" s="1"/>
  <c r="AT71" i="3"/>
  <c r="BA71" i="3" s="1"/>
  <c r="AU71" i="3"/>
  <c r="BB71" i="3" s="1"/>
  <c r="AV71" i="3"/>
  <c r="BC71" i="3" s="1"/>
  <c r="BI71" i="3"/>
  <c r="BP71" i="3" s="1"/>
  <c r="BJ71" i="3"/>
  <c r="BQ71" i="3" s="1"/>
  <c r="BK71" i="3"/>
  <c r="BR71" i="3" s="1"/>
  <c r="BL71" i="3"/>
  <c r="BS71" i="3" s="1"/>
  <c r="BM71" i="3"/>
  <c r="BT71" i="3" s="1"/>
  <c r="BN71" i="3"/>
  <c r="BU71" i="3" s="1"/>
  <c r="CA71" i="3"/>
  <c r="CB71" i="3"/>
  <c r="CC71" i="3"/>
  <c r="CD71" i="3"/>
  <c r="CE71" i="3"/>
  <c r="CF71" i="3"/>
  <c r="CL71" i="3"/>
  <c r="CM71" i="3"/>
  <c r="CN71" i="3"/>
  <c r="CO71" i="3"/>
  <c r="CP71" i="3"/>
  <c r="CQ71" i="3"/>
  <c r="AQ72" i="3"/>
  <c r="AX72" i="3" s="1"/>
  <c r="AR72" i="3"/>
  <c r="AY72" i="3" s="1"/>
  <c r="AS72" i="3"/>
  <c r="AZ72" i="3" s="1"/>
  <c r="AT72" i="3"/>
  <c r="BA72" i="3" s="1"/>
  <c r="AU72" i="3"/>
  <c r="BB72" i="3" s="1"/>
  <c r="AV72" i="3"/>
  <c r="BC72" i="3" s="1"/>
  <c r="BI72" i="3"/>
  <c r="BP72" i="3" s="1"/>
  <c r="BJ72" i="3"/>
  <c r="BQ72" i="3" s="1"/>
  <c r="BK72" i="3"/>
  <c r="BR72" i="3" s="1"/>
  <c r="BL72" i="3"/>
  <c r="BS72" i="3" s="1"/>
  <c r="BM72" i="3"/>
  <c r="BT72" i="3" s="1"/>
  <c r="BN72" i="3"/>
  <c r="BU72" i="3" s="1"/>
  <c r="CA72" i="3"/>
  <c r="CB72" i="3"/>
  <c r="CC72" i="3"/>
  <c r="CD72" i="3"/>
  <c r="CE72" i="3"/>
  <c r="CF72" i="3"/>
  <c r="CL72" i="3"/>
  <c r="CM72" i="3"/>
  <c r="CN72" i="3"/>
  <c r="CO72" i="3"/>
  <c r="CP72" i="3"/>
  <c r="CQ72" i="3"/>
  <c r="AQ73" i="3"/>
  <c r="AX73" i="3" s="1"/>
  <c r="AR73" i="3"/>
  <c r="AY73" i="3" s="1"/>
  <c r="AS73" i="3"/>
  <c r="AZ73" i="3" s="1"/>
  <c r="AT73" i="3"/>
  <c r="BA73" i="3" s="1"/>
  <c r="AU73" i="3"/>
  <c r="BB73" i="3" s="1"/>
  <c r="AV73" i="3"/>
  <c r="BC73" i="3" s="1"/>
  <c r="BI73" i="3"/>
  <c r="BP73" i="3" s="1"/>
  <c r="BJ73" i="3"/>
  <c r="BQ73" i="3" s="1"/>
  <c r="BK73" i="3"/>
  <c r="BR73" i="3" s="1"/>
  <c r="BL73" i="3"/>
  <c r="BS73" i="3" s="1"/>
  <c r="BM73" i="3"/>
  <c r="BT73" i="3" s="1"/>
  <c r="BN73" i="3"/>
  <c r="BU73" i="3" s="1"/>
  <c r="CA73" i="3"/>
  <c r="CB73" i="3"/>
  <c r="CC73" i="3"/>
  <c r="CD73" i="3"/>
  <c r="CE73" i="3"/>
  <c r="CF73" i="3"/>
  <c r="CL73" i="3"/>
  <c r="CM73" i="3"/>
  <c r="CN73" i="3"/>
  <c r="CO73" i="3"/>
  <c r="CP73" i="3"/>
  <c r="CQ73" i="3"/>
  <c r="AQ74" i="3"/>
  <c r="AX74" i="3" s="1"/>
  <c r="AR74" i="3"/>
  <c r="AY74" i="3" s="1"/>
  <c r="AS74" i="3"/>
  <c r="AZ74" i="3" s="1"/>
  <c r="AT74" i="3"/>
  <c r="BA74" i="3" s="1"/>
  <c r="AU74" i="3"/>
  <c r="BB74" i="3" s="1"/>
  <c r="AV74" i="3"/>
  <c r="BC74" i="3" s="1"/>
  <c r="BI74" i="3"/>
  <c r="BP74" i="3" s="1"/>
  <c r="BJ74" i="3"/>
  <c r="BQ74" i="3" s="1"/>
  <c r="BK74" i="3"/>
  <c r="BR74" i="3" s="1"/>
  <c r="BL74" i="3"/>
  <c r="BS74" i="3" s="1"/>
  <c r="BM74" i="3"/>
  <c r="BT74" i="3" s="1"/>
  <c r="BN74" i="3"/>
  <c r="BU74" i="3" s="1"/>
  <c r="CA74" i="3"/>
  <c r="CB74" i="3"/>
  <c r="CC74" i="3"/>
  <c r="CD74" i="3"/>
  <c r="CE74" i="3"/>
  <c r="CF74" i="3"/>
  <c r="CL74" i="3"/>
  <c r="CM74" i="3"/>
  <c r="CN74" i="3"/>
  <c r="CO74" i="3"/>
  <c r="CP74" i="3"/>
  <c r="CQ74" i="3"/>
  <c r="AQ75" i="3"/>
  <c r="AX75" i="3" s="1"/>
  <c r="AR75" i="3"/>
  <c r="AY75" i="3" s="1"/>
  <c r="AS75" i="3"/>
  <c r="AZ75" i="3" s="1"/>
  <c r="AT75" i="3"/>
  <c r="BA75" i="3" s="1"/>
  <c r="AU75" i="3"/>
  <c r="BB75" i="3" s="1"/>
  <c r="AV75" i="3"/>
  <c r="BC75" i="3" s="1"/>
  <c r="BI75" i="3"/>
  <c r="BP75" i="3" s="1"/>
  <c r="BJ75" i="3"/>
  <c r="BQ75" i="3" s="1"/>
  <c r="BK75" i="3"/>
  <c r="BR75" i="3" s="1"/>
  <c r="BL75" i="3"/>
  <c r="BS75" i="3" s="1"/>
  <c r="BM75" i="3"/>
  <c r="BT75" i="3" s="1"/>
  <c r="BN75" i="3"/>
  <c r="BU75" i="3" s="1"/>
  <c r="CA75" i="3"/>
  <c r="CB75" i="3"/>
  <c r="CC75" i="3"/>
  <c r="CD75" i="3"/>
  <c r="CE75" i="3"/>
  <c r="CF75" i="3"/>
  <c r="CL75" i="3"/>
  <c r="CM75" i="3"/>
  <c r="CN75" i="3"/>
  <c r="CO75" i="3"/>
  <c r="CP75" i="3"/>
  <c r="CQ75" i="3"/>
  <c r="AQ76" i="3"/>
  <c r="AX76" i="3" s="1"/>
  <c r="AR76" i="3"/>
  <c r="AY76" i="3" s="1"/>
  <c r="AS76" i="3"/>
  <c r="AZ76" i="3" s="1"/>
  <c r="AT76" i="3"/>
  <c r="BA76" i="3" s="1"/>
  <c r="AU76" i="3"/>
  <c r="BB76" i="3" s="1"/>
  <c r="AV76" i="3"/>
  <c r="BC76" i="3" s="1"/>
  <c r="BI76" i="3"/>
  <c r="BP76" i="3" s="1"/>
  <c r="BJ76" i="3"/>
  <c r="BQ76" i="3" s="1"/>
  <c r="BK76" i="3"/>
  <c r="BR76" i="3" s="1"/>
  <c r="BL76" i="3"/>
  <c r="BS76" i="3" s="1"/>
  <c r="BM76" i="3"/>
  <c r="BT76" i="3" s="1"/>
  <c r="BN76" i="3"/>
  <c r="BU76" i="3" s="1"/>
  <c r="CA76" i="3"/>
  <c r="CB76" i="3"/>
  <c r="CC76" i="3"/>
  <c r="CD76" i="3"/>
  <c r="CE76" i="3"/>
  <c r="CF76" i="3"/>
  <c r="CL76" i="3"/>
  <c r="CM76" i="3"/>
  <c r="CN76" i="3"/>
  <c r="CO76" i="3"/>
  <c r="CP76" i="3"/>
  <c r="CQ76" i="3"/>
  <c r="AQ77" i="3"/>
  <c r="AX77" i="3" s="1"/>
  <c r="AR77" i="3"/>
  <c r="AY77" i="3" s="1"/>
  <c r="AS77" i="3"/>
  <c r="AZ77" i="3" s="1"/>
  <c r="AT77" i="3"/>
  <c r="BA77" i="3" s="1"/>
  <c r="AU77" i="3"/>
  <c r="BB77" i="3" s="1"/>
  <c r="AV77" i="3"/>
  <c r="BC77" i="3" s="1"/>
  <c r="BI77" i="3"/>
  <c r="BP77" i="3" s="1"/>
  <c r="BJ77" i="3"/>
  <c r="BQ77" i="3" s="1"/>
  <c r="BK77" i="3"/>
  <c r="BR77" i="3" s="1"/>
  <c r="BL77" i="3"/>
  <c r="BS77" i="3" s="1"/>
  <c r="BM77" i="3"/>
  <c r="BT77" i="3" s="1"/>
  <c r="BN77" i="3"/>
  <c r="BU77" i="3" s="1"/>
  <c r="CA77" i="3"/>
  <c r="CB77" i="3"/>
  <c r="CC77" i="3"/>
  <c r="CD77" i="3"/>
  <c r="CE77" i="3"/>
  <c r="CF77" i="3"/>
  <c r="CL77" i="3"/>
  <c r="CM77" i="3"/>
  <c r="CN77" i="3"/>
  <c r="CO77" i="3"/>
  <c r="CP77" i="3"/>
  <c r="CQ77" i="3"/>
  <c r="AQ78" i="3"/>
  <c r="AX78" i="3" s="1"/>
  <c r="AR78" i="3"/>
  <c r="AY78" i="3" s="1"/>
  <c r="AS78" i="3"/>
  <c r="AZ78" i="3" s="1"/>
  <c r="AT78" i="3"/>
  <c r="BA78" i="3" s="1"/>
  <c r="AU78" i="3"/>
  <c r="BB78" i="3" s="1"/>
  <c r="AV78" i="3"/>
  <c r="BC78" i="3" s="1"/>
  <c r="BI78" i="3"/>
  <c r="BP78" i="3" s="1"/>
  <c r="BJ78" i="3"/>
  <c r="BQ78" i="3" s="1"/>
  <c r="BK78" i="3"/>
  <c r="BR78" i="3" s="1"/>
  <c r="BL78" i="3"/>
  <c r="BS78" i="3" s="1"/>
  <c r="BM78" i="3"/>
  <c r="BT78" i="3" s="1"/>
  <c r="BN78" i="3"/>
  <c r="BU78" i="3" s="1"/>
  <c r="CA78" i="3"/>
  <c r="CB78" i="3"/>
  <c r="CC78" i="3"/>
  <c r="CD78" i="3"/>
  <c r="CE78" i="3"/>
  <c r="CF78" i="3"/>
  <c r="CL78" i="3"/>
  <c r="CM78" i="3"/>
  <c r="CN78" i="3"/>
  <c r="CO78" i="3"/>
  <c r="CP78" i="3"/>
  <c r="CQ78" i="3"/>
  <c r="AQ79" i="3"/>
  <c r="AX79" i="3" s="1"/>
  <c r="AR79" i="3"/>
  <c r="AY79" i="3" s="1"/>
  <c r="AS79" i="3"/>
  <c r="AZ79" i="3" s="1"/>
  <c r="AT79" i="3"/>
  <c r="BA79" i="3" s="1"/>
  <c r="AU79" i="3"/>
  <c r="BB79" i="3" s="1"/>
  <c r="AV79" i="3"/>
  <c r="BC79" i="3" s="1"/>
  <c r="BI79" i="3"/>
  <c r="BP79" i="3" s="1"/>
  <c r="BJ79" i="3"/>
  <c r="BQ79" i="3" s="1"/>
  <c r="BK79" i="3"/>
  <c r="BR79" i="3" s="1"/>
  <c r="BL79" i="3"/>
  <c r="BS79" i="3" s="1"/>
  <c r="BM79" i="3"/>
  <c r="BT79" i="3" s="1"/>
  <c r="BN79" i="3"/>
  <c r="BU79" i="3" s="1"/>
  <c r="CA79" i="3"/>
  <c r="CB79" i="3"/>
  <c r="CC79" i="3"/>
  <c r="CD79" i="3"/>
  <c r="CE79" i="3"/>
  <c r="CF79" i="3"/>
  <c r="CL79" i="3"/>
  <c r="CM79" i="3"/>
  <c r="CN79" i="3"/>
  <c r="CO79" i="3"/>
  <c r="CP79" i="3"/>
  <c r="CQ79" i="3"/>
  <c r="AQ80" i="3"/>
  <c r="AX80" i="3" s="1"/>
  <c r="AR80" i="3"/>
  <c r="AY80" i="3" s="1"/>
  <c r="AS80" i="3"/>
  <c r="AZ80" i="3" s="1"/>
  <c r="AT80" i="3"/>
  <c r="BA80" i="3" s="1"/>
  <c r="AU80" i="3"/>
  <c r="BB80" i="3" s="1"/>
  <c r="AV80" i="3"/>
  <c r="BC80" i="3" s="1"/>
  <c r="BI80" i="3"/>
  <c r="BP80" i="3" s="1"/>
  <c r="BJ80" i="3"/>
  <c r="BQ80" i="3" s="1"/>
  <c r="BK80" i="3"/>
  <c r="BR80" i="3" s="1"/>
  <c r="BL80" i="3"/>
  <c r="BS80" i="3" s="1"/>
  <c r="BM80" i="3"/>
  <c r="BT80" i="3" s="1"/>
  <c r="BN80" i="3"/>
  <c r="BU80" i="3" s="1"/>
  <c r="CA80" i="3"/>
  <c r="CB80" i="3"/>
  <c r="CC80" i="3"/>
  <c r="CD80" i="3"/>
  <c r="CE80" i="3"/>
  <c r="CF80" i="3"/>
  <c r="CL80" i="3"/>
  <c r="CM80" i="3"/>
  <c r="CN80" i="3"/>
  <c r="CO80" i="3"/>
  <c r="CP80" i="3"/>
  <c r="CQ80" i="3"/>
  <c r="AQ81" i="3"/>
  <c r="AX81" i="3" s="1"/>
  <c r="AR81" i="3"/>
  <c r="AY81" i="3" s="1"/>
  <c r="AS81" i="3"/>
  <c r="AZ81" i="3" s="1"/>
  <c r="AT81" i="3"/>
  <c r="BA81" i="3" s="1"/>
  <c r="AU81" i="3"/>
  <c r="BB81" i="3" s="1"/>
  <c r="AV81" i="3"/>
  <c r="BC81" i="3" s="1"/>
  <c r="BI81" i="3"/>
  <c r="BP81" i="3" s="1"/>
  <c r="BJ81" i="3"/>
  <c r="BQ81" i="3" s="1"/>
  <c r="BK81" i="3"/>
  <c r="BR81" i="3" s="1"/>
  <c r="BL81" i="3"/>
  <c r="BS81" i="3" s="1"/>
  <c r="BM81" i="3"/>
  <c r="BT81" i="3" s="1"/>
  <c r="BN81" i="3"/>
  <c r="BU81" i="3" s="1"/>
  <c r="CA81" i="3"/>
  <c r="CB81" i="3"/>
  <c r="CC81" i="3"/>
  <c r="CD81" i="3"/>
  <c r="CE81" i="3"/>
  <c r="CF81" i="3"/>
  <c r="CL81" i="3"/>
  <c r="CM81" i="3"/>
  <c r="CN81" i="3"/>
  <c r="CO81" i="3"/>
  <c r="CP81" i="3"/>
  <c r="CQ81" i="3"/>
  <c r="AQ82" i="3"/>
  <c r="AX82" i="3" s="1"/>
  <c r="AR82" i="3"/>
  <c r="AY82" i="3" s="1"/>
  <c r="AS82" i="3"/>
  <c r="AZ82" i="3" s="1"/>
  <c r="AT82" i="3"/>
  <c r="BA82" i="3" s="1"/>
  <c r="AU82" i="3"/>
  <c r="BB82" i="3" s="1"/>
  <c r="AV82" i="3"/>
  <c r="BC82" i="3" s="1"/>
  <c r="BI82" i="3"/>
  <c r="BP82" i="3" s="1"/>
  <c r="BJ82" i="3"/>
  <c r="BQ82" i="3" s="1"/>
  <c r="BK82" i="3"/>
  <c r="BR82" i="3" s="1"/>
  <c r="BL82" i="3"/>
  <c r="BS82" i="3" s="1"/>
  <c r="BM82" i="3"/>
  <c r="BT82" i="3" s="1"/>
  <c r="BN82" i="3"/>
  <c r="BU82" i="3" s="1"/>
  <c r="CA82" i="3"/>
  <c r="CB82" i="3"/>
  <c r="CC82" i="3"/>
  <c r="CD82" i="3"/>
  <c r="CE82" i="3"/>
  <c r="CF82" i="3"/>
  <c r="CL82" i="3"/>
  <c r="CM82" i="3"/>
  <c r="CN82" i="3"/>
  <c r="CO82" i="3"/>
  <c r="CP82" i="3"/>
  <c r="CQ82" i="3"/>
  <c r="AQ83" i="3"/>
  <c r="AX83" i="3" s="1"/>
  <c r="AR83" i="3"/>
  <c r="AY83" i="3" s="1"/>
  <c r="AS83" i="3"/>
  <c r="AZ83" i="3" s="1"/>
  <c r="AT83" i="3"/>
  <c r="BA83" i="3" s="1"/>
  <c r="AU83" i="3"/>
  <c r="BB83" i="3" s="1"/>
  <c r="AV83" i="3"/>
  <c r="BC83" i="3" s="1"/>
  <c r="BI83" i="3"/>
  <c r="BP83" i="3" s="1"/>
  <c r="BJ83" i="3"/>
  <c r="BQ83" i="3" s="1"/>
  <c r="BK83" i="3"/>
  <c r="BR83" i="3" s="1"/>
  <c r="BL83" i="3"/>
  <c r="BS83" i="3" s="1"/>
  <c r="BM83" i="3"/>
  <c r="BT83" i="3" s="1"/>
  <c r="BN83" i="3"/>
  <c r="BU83" i="3" s="1"/>
  <c r="CA83" i="3"/>
  <c r="CB83" i="3"/>
  <c r="CC83" i="3"/>
  <c r="CD83" i="3"/>
  <c r="CE83" i="3"/>
  <c r="CF83" i="3"/>
  <c r="CL83" i="3"/>
  <c r="CM83" i="3"/>
  <c r="CN83" i="3"/>
  <c r="CO83" i="3"/>
  <c r="CP83" i="3"/>
  <c r="CQ83" i="3"/>
  <c r="AQ84" i="3"/>
  <c r="AX84" i="3" s="1"/>
  <c r="AR84" i="3"/>
  <c r="AY84" i="3" s="1"/>
  <c r="AS84" i="3"/>
  <c r="AZ84" i="3" s="1"/>
  <c r="AT84" i="3"/>
  <c r="BA84" i="3" s="1"/>
  <c r="AU84" i="3"/>
  <c r="BB84" i="3" s="1"/>
  <c r="AV84" i="3"/>
  <c r="BC84" i="3" s="1"/>
  <c r="BI84" i="3"/>
  <c r="BP84" i="3" s="1"/>
  <c r="BJ84" i="3"/>
  <c r="BQ84" i="3" s="1"/>
  <c r="BK84" i="3"/>
  <c r="BR84" i="3" s="1"/>
  <c r="BL84" i="3"/>
  <c r="BS84" i="3" s="1"/>
  <c r="BM84" i="3"/>
  <c r="BT84" i="3" s="1"/>
  <c r="BN84" i="3"/>
  <c r="BU84" i="3" s="1"/>
  <c r="CA84" i="3"/>
  <c r="CB84" i="3"/>
  <c r="CC84" i="3"/>
  <c r="CD84" i="3"/>
  <c r="CE84" i="3"/>
  <c r="CF84" i="3"/>
  <c r="CL84" i="3"/>
  <c r="CM84" i="3"/>
  <c r="CN84" i="3"/>
  <c r="CO84" i="3"/>
  <c r="CP84" i="3"/>
  <c r="CQ84" i="3"/>
  <c r="AQ85" i="3"/>
  <c r="AX85" i="3" s="1"/>
  <c r="AR85" i="3"/>
  <c r="AY85" i="3" s="1"/>
  <c r="AS85" i="3"/>
  <c r="AZ85" i="3" s="1"/>
  <c r="AT85" i="3"/>
  <c r="BA85" i="3" s="1"/>
  <c r="AU85" i="3"/>
  <c r="BB85" i="3" s="1"/>
  <c r="AV85" i="3"/>
  <c r="BC85" i="3" s="1"/>
  <c r="BI85" i="3"/>
  <c r="BP85" i="3" s="1"/>
  <c r="BJ85" i="3"/>
  <c r="BQ85" i="3" s="1"/>
  <c r="BK85" i="3"/>
  <c r="BR85" i="3" s="1"/>
  <c r="BL85" i="3"/>
  <c r="BS85" i="3" s="1"/>
  <c r="BM85" i="3"/>
  <c r="BT85" i="3" s="1"/>
  <c r="BN85" i="3"/>
  <c r="BU85" i="3" s="1"/>
  <c r="CA85" i="3"/>
  <c r="CB85" i="3"/>
  <c r="CC85" i="3"/>
  <c r="CD85" i="3"/>
  <c r="CE85" i="3"/>
  <c r="CF85" i="3"/>
  <c r="CL85" i="3"/>
  <c r="CM85" i="3"/>
  <c r="CN85" i="3"/>
  <c r="CO85" i="3"/>
  <c r="CP85" i="3"/>
  <c r="CQ85" i="3"/>
  <c r="AQ86" i="3"/>
  <c r="AX86" i="3" s="1"/>
  <c r="AR86" i="3"/>
  <c r="AY86" i="3" s="1"/>
  <c r="AS86" i="3"/>
  <c r="AZ86" i="3" s="1"/>
  <c r="AT86" i="3"/>
  <c r="BA86" i="3" s="1"/>
  <c r="AU86" i="3"/>
  <c r="BB86" i="3" s="1"/>
  <c r="AV86" i="3"/>
  <c r="BC86" i="3" s="1"/>
  <c r="BI86" i="3"/>
  <c r="BP86" i="3" s="1"/>
  <c r="BJ86" i="3"/>
  <c r="BQ86" i="3" s="1"/>
  <c r="BK86" i="3"/>
  <c r="BR86" i="3" s="1"/>
  <c r="BL86" i="3"/>
  <c r="BS86" i="3" s="1"/>
  <c r="BM86" i="3"/>
  <c r="BT86" i="3" s="1"/>
  <c r="BN86" i="3"/>
  <c r="BU86" i="3" s="1"/>
  <c r="CA86" i="3"/>
  <c r="CB86" i="3"/>
  <c r="CC86" i="3"/>
  <c r="CD86" i="3"/>
  <c r="CE86" i="3"/>
  <c r="CF86" i="3"/>
  <c r="CL86" i="3"/>
  <c r="CM86" i="3"/>
  <c r="CN86" i="3"/>
  <c r="CO86" i="3"/>
  <c r="CP86" i="3"/>
  <c r="CQ86" i="3"/>
  <c r="AQ87" i="3"/>
  <c r="AX87" i="3" s="1"/>
  <c r="AR87" i="3"/>
  <c r="AY87" i="3" s="1"/>
  <c r="AS87" i="3"/>
  <c r="AZ87" i="3" s="1"/>
  <c r="AT87" i="3"/>
  <c r="BA87" i="3" s="1"/>
  <c r="AU87" i="3"/>
  <c r="BB87" i="3" s="1"/>
  <c r="AV87" i="3"/>
  <c r="BC87" i="3" s="1"/>
  <c r="BI87" i="3"/>
  <c r="BP87" i="3" s="1"/>
  <c r="BJ87" i="3"/>
  <c r="BQ87" i="3" s="1"/>
  <c r="BK87" i="3"/>
  <c r="BR87" i="3" s="1"/>
  <c r="BL87" i="3"/>
  <c r="BS87" i="3" s="1"/>
  <c r="BM87" i="3"/>
  <c r="BT87" i="3" s="1"/>
  <c r="BN87" i="3"/>
  <c r="BU87" i="3" s="1"/>
  <c r="CA87" i="3"/>
  <c r="CB87" i="3"/>
  <c r="CC87" i="3"/>
  <c r="CD87" i="3"/>
  <c r="CE87" i="3"/>
  <c r="CF87" i="3"/>
  <c r="CL87" i="3"/>
  <c r="CM87" i="3"/>
  <c r="CN87" i="3"/>
  <c r="CO87" i="3"/>
  <c r="CP87" i="3"/>
  <c r="CQ87" i="3"/>
  <c r="AQ88" i="3"/>
  <c r="AX88" i="3" s="1"/>
  <c r="AR88" i="3"/>
  <c r="AY88" i="3" s="1"/>
  <c r="AS88" i="3"/>
  <c r="AZ88" i="3" s="1"/>
  <c r="AT88" i="3"/>
  <c r="BA88" i="3" s="1"/>
  <c r="AU88" i="3"/>
  <c r="BB88" i="3" s="1"/>
  <c r="AV88" i="3"/>
  <c r="BC88" i="3" s="1"/>
  <c r="BI88" i="3"/>
  <c r="BP88" i="3" s="1"/>
  <c r="BJ88" i="3"/>
  <c r="BQ88" i="3" s="1"/>
  <c r="BK88" i="3"/>
  <c r="BR88" i="3" s="1"/>
  <c r="BL88" i="3"/>
  <c r="BS88" i="3" s="1"/>
  <c r="BM88" i="3"/>
  <c r="BT88" i="3" s="1"/>
  <c r="BN88" i="3"/>
  <c r="BU88" i="3" s="1"/>
  <c r="CA88" i="3"/>
  <c r="CB88" i="3"/>
  <c r="CC88" i="3"/>
  <c r="CD88" i="3"/>
  <c r="CE88" i="3"/>
  <c r="CF88" i="3"/>
  <c r="CL88" i="3"/>
  <c r="CM88" i="3"/>
  <c r="CN88" i="3"/>
  <c r="CO88" i="3"/>
  <c r="CP88" i="3"/>
  <c r="CQ88" i="3"/>
  <c r="AQ89" i="3"/>
  <c r="AX89" i="3" s="1"/>
  <c r="AR89" i="3"/>
  <c r="AY89" i="3" s="1"/>
  <c r="AS89" i="3"/>
  <c r="AZ89" i="3" s="1"/>
  <c r="AT89" i="3"/>
  <c r="BA89" i="3" s="1"/>
  <c r="AU89" i="3"/>
  <c r="BB89" i="3" s="1"/>
  <c r="AV89" i="3"/>
  <c r="BC89" i="3" s="1"/>
  <c r="BI89" i="3"/>
  <c r="BP89" i="3" s="1"/>
  <c r="BJ89" i="3"/>
  <c r="BQ89" i="3" s="1"/>
  <c r="BK89" i="3"/>
  <c r="BR89" i="3" s="1"/>
  <c r="BL89" i="3"/>
  <c r="BS89" i="3" s="1"/>
  <c r="BM89" i="3"/>
  <c r="BT89" i="3" s="1"/>
  <c r="BN89" i="3"/>
  <c r="BU89" i="3" s="1"/>
  <c r="CA89" i="3"/>
  <c r="CB89" i="3"/>
  <c r="CC89" i="3"/>
  <c r="CD89" i="3"/>
  <c r="CE89" i="3"/>
  <c r="CF89" i="3"/>
  <c r="CL89" i="3"/>
  <c r="CM89" i="3"/>
  <c r="CN89" i="3"/>
  <c r="CO89" i="3"/>
  <c r="CP89" i="3"/>
  <c r="CQ89" i="3"/>
  <c r="AQ90" i="3"/>
  <c r="AX90" i="3" s="1"/>
  <c r="AR90" i="3"/>
  <c r="AY90" i="3" s="1"/>
  <c r="AS90" i="3"/>
  <c r="AZ90" i="3" s="1"/>
  <c r="AT90" i="3"/>
  <c r="BA90" i="3" s="1"/>
  <c r="AU90" i="3"/>
  <c r="BB90" i="3" s="1"/>
  <c r="AV90" i="3"/>
  <c r="BC90" i="3" s="1"/>
  <c r="BI90" i="3"/>
  <c r="BP90" i="3" s="1"/>
  <c r="BJ90" i="3"/>
  <c r="BQ90" i="3" s="1"/>
  <c r="BK90" i="3"/>
  <c r="BR90" i="3" s="1"/>
  <c r="BL90" i="3"/>
  <c r="BS90" i="3" s="1"/>
  <c r="BM90" i="3"/>
  <c r="BT90" i="3" s="1"/>
  <c r="BN90" i="3"/>
  <c r="BU90" i="3" s="1"/>
  <c r="CA90" i="3"/>
  <c r="CB90" i="3"/>
  <c r="CC90" i="3"/>
  <c r="CD90" i="3"/>
  <c r="CE90" i="3"/>
  <c r="CF90" i="3"/>
  <c r="CL90" i="3"/>
  <c r="CM90" i="3"/>
  <c r="CN90" i="3"/>
  <c r="CO90" i="3"/>
  <c r="CP90" i="3"/>
  <c r="CQ90" i="3"/>
  <c r="AQ91" i="3"/>
  <c r="AX91" i="3" s="1"/>
  <c r="AR91" i="3"/>
  <c r="AY91" i="3" s="1"/>
  <c r="AS91" i="3"/>
  <c r="AZ91" i="3" s="1"/>
  <c r="AT91" i="3"/>
  <c r="BA91" i="3" s="1"/>
  <c r="AU91" i="3"/>
  <c r="BB91" i="3" s="1"/>
  <c r="AV91" i="3"/>
  <c r="BC91" i="3" s="1"/>
  <c r="BI91" i="3"/>
  <c r="BP91" i="3" s="1"/>
  <c r="BJ91" i="3"/>
  <c r="BQ91" i="3" s="1"/>
  <c r="BK91" i="3"/>
  <c r="BR91" i="3" s="1"/>
  <c r="BL91" i="3"/>
  <c r="BS91" i="3" s="1"/>
  <c r="BM91" i="3"/>
  <c r="BT91" i="3" s="1"/>
  <c r="BN91" i="3"/>
  <c r="BU91" i="3" s="1"/>
  <c r="CA91" i="3"/>
  <c r="CB91" i="3"/>
  <c r="CC91" i="3"/>
  <c r="CD91" i="3"/>
  <c r="CE91" i="3"/>
  <c r="CF91" i="3"/>
  <c r="CL91" i="3"/>
  <c r="CM91" i="3"/>
  <c r="CN91" i="3"/>
  <c r="CO91" i="3"/>
  <c r="CP91" i="3"/>
  <c r="CQ91" i="3"/>
  <c r="AQ92" i="3"/>
  <c r="AX92" i="3" s="1"/>
  <c r="AR92" i="3"/>
  <c r="AY92" i="3" s="1"/>
  <c r="AS92" i="3"/>
  <c r="AZ92" i="3" s="1"/>
  <c r="AT92" i="3"/>
  <c r="BA92" i="3" s="1"/>
  <c r="AU92" i="3"/>
  <c r="BB92" i="3" s="1"/>
  <c r="AV92" i="3"/>
  <c r="BC92" i="3" s="1"/>
  <c r="BI92" i="3"/>
  <c r="BP92" i="3" s="1"/>
  <c r="BJ92" i="3"/>
  <c r="BQ92" i="3" s="1"/>
  <c r="BK92" i="3"/>
  <c r="BR92" i="3" s="1"/>
  <c r="BL92" i="3"/>
  <c r="BS92" i="3" s="1"/>
  <c r="BM92" i="3"/>
  <c r="BT92" i="3" s="1"/>
  <c r="BN92" i="3"/>
  <c r="BU92" i="3" s="1"/>
  <c r="CA92" i="3"/>
  <c r="CB92" i="3"/>
  <c r="CC92" i="3"/>
  <c r="CD92" i="3"/>
  <c r="CE92" i="3"/>
  <c r="CF92" i="3"/>
  <c r="CL92" i="3"/>
  <c r="CM92" i="3"/>
  <c r="CN92" i="3"/>
  <c r="CO92" i="3"/>
  <c r="CP92" i="3"/>
  <c r="CQ92" i="3"/>
  <c r="AQ93" i="3"/>
  <c r="AX93" i="3" s="1"/>
  <c r="AR93" i="3"/>
  <c r="AY93" i="3" s="1"/>
  <c r="AS93" i="3"/>
  <c r="AZ93" i="3" s="1"/>
  <c r="AT93" i="3"/>
  <c r="BA93" i="3" s="1"/>
  <c r="AU93" i="3"/>
  <c r="BB93" i="3" s="1"/>
  <c r="AV93" i="3"/>
  <c r="BC93" i="3" s="1"/>
  <c r="BI93" i="3"/>
  <c r="BP93" i="3" s="1"/>
  <c r="BJ93" i="3"/>
  <c r="BQ93" i="3" s="1"/>
  <c r="BK93" i="3"/>
  <c r="BR93" i="3" s="1"/>
  <c r="BL93" i="3"/>
  <c r="BS93" i="3" s="1"/>
  <c r="BM93" i="3"/>
  <c r="BT93" i="3" s="1"/>
  <c r="BN93" i="3"/>
  <c r="BU93" i="3" s="1"/>
  <c r="CA93" i="3"/>
  <c r="CB93" i="3"/>
  <c r="CC93" i="3"/>
  <c r="CD93" i="3"/>
  <c r="CE93" i="3"/>
  <c r="CF93" i="3"/>
  <c r="CL93" i="3"/>
  <c r="CM93" i="3"/>
  <c r="CN93" i="3"/>
  <c r="CO93" i="3"/>
  <c r="CP93" i="3"/>
  <c r="CQ93" i="3"/>
  <c r="AQ94" i="3"/>
  <c r="AX94" i="3" s="1"/>
  <c r="AR94" i="3"/>
  <c r="AY94" i="3" s="1"/>
  <c r="AS94" i="3"/>
  <c r="AZ94" i="3" s="1"/>
  <c r="AT94" i="3"/>
  <c r="BA94" i="3" s="1"/>
  <c r="AU94" i="3"/>
  <c r="BB94" i="3" s="1"/>
  <c r="AV94" i="3"/>
  <c r="BC94" i="3" s="1"/>
  <c r="BI94" i="3"/>
  <c r="BP94" i="3" s="1"/>
  <c r="BJ94" i="3"/>
  <c r="BQ94" i="3" s="1"/>
  <c r="BK94" i="3"/>
  <c r="BR94" i="3" s="1"/>
  <c r="BL94" i="3"/>
  <c r="BS94" i="3" s="1"/>
  <c r="BM94" i="3"/>
  <c r="BT94" i="3" s="1"/>
  <c r="BN94" i="3"/>
  <c r="BU94" i="3" s="1"/>
  <c r="CA94" i="3"/>
  <c r="CB94" i="3"/>
  <c r="CC94" i="3"/>
  <c r="CD94" i="3"/>
  <c r="CE94" i="3"/>
  <c r="CF94" i="3"/>
  <c r="CL94" i="3"/>
  <c r="CM94" i="3"/>
  <c r="CN94" i="3"/>
  <c r="CO94" i="3"/>
  <c r="CP94" i="3"/>
  <c r="CQ94" i="3"/>
  <c r="AQ96" i="3"/>
  <c r="AX96" i="3" s="1"/>
  <c r="AR96" i="3"/>
  <c r="AY96" i="3" s="1"/>
  <c r="AS96" i="3"/>
  <c r="AZ96" i="3" s="1"/>
  <c r="AT96" i="3"/>
  <c r="BA96" i="3" s="1"/>
  <c r="AU96" i="3"/>
  <c r="BB96" i="3" s="1"/>
  <c r="AV96" i="3"/>
  <c r="BC96" i="3" s="1"/>
  <c r="BI96" i="3"/>
  <c r="BP96" i="3" s="1"/>
  <c r="BJ96" i="3"/>
  <c r="BQ96" i="3" s="1"/>
  <c r="BK96" i="3"/>
  <c r="BR96" i="3" s="1"/>
  <c r="BL96" i="3"/>
  <c r="BS96" i="3" s="1"/>
  <c r="BM96" i="3"/>
  <c r="BT96" i="3" s="1"/>
  <c r="BN96" i="3"/>
  <c r="BU96" i="3" s="1"/>
  <c r="CA96" i="3"/>
  <c r="CB96" i="3"/>
  <c r="CC96" i="3"/>
  <c r="CD96" i="3"/>
  <c r="CE96" i="3"/>
  <c r="CF96" i="3"/>
  <c r="CL96" i="3"/>
  <c r="CM96" i="3"/>
  <c r="CN96" i="3"/>
  <c r="CO96" i="3"/>
  <c r="CP96" i="3"/>
  <c r="CQ96" i="3"/>
  <c r="AQ97" i="3"/>
  <c r="AX97" i="3" s="1"/>
  <c r="AR97" i="3"/>
  <c r="AY97" i="3" s="1"/>
  <c r="AS97" i="3"/>
  <c r="AZ97" i="3" s="1"/>
  <c r="AT97" i="3"/>
  <c r="BA97" i="3" s="1"/>
  <c r="AU97" i="3"/>
  <c r="BB97" i="3" s="1"/>
  <c r="AV97" i="3"/>
  <c r="BC97" i="3" s="1"/>
  <c r="BI97" i="3"/>
  <c r="BP97" i="3" s="1"/>
  <c r="BJ97" i="3"/>
  <c r="BQ97" i="3" s="1"/>
  <c r="BK97" i="3"/>
  <c r="BR97" i="3" s="1"/>
  <c r="BL97" i="3"/>
  <c r="BS97" i="3" s="1"/>
  <c r="BM97" i="3"/>
  <c r="BT97" i="3" s="1"/>
  <c r="BN97" i="3"/>
  <c r="BU97" i="3" s="1"/>
  <c r="CA97" i="3"/>
  <c r="CB97" i="3"/>
  <c r="CC97" i="3"/>
  <c r="CD97" i="3"/>
  <c r="CE97" i="3"/>
  <c r="CF97" i="3"/>
  <c r="CL97" i="3"/>
  <c r="CM97" i="3"/>
  <c r="CN97" i="3"/>
  <c r="CO97" i="3"/>
  <c r="CP97" i="3"/>
  <c r="CQ97" i="3"/>
  <c r="AQ98" i="3"/>
  <c r="AX98" i="3" s="1"/>
  <c r="AR98" i="3"/>
  <c r="AY98" i="3" s="1"/>
  <c r="AS98" i="3"/>
  <c r="AZ98" i="3" s="1"/>
  <c r="AT98" i="3"/>
  <c r="BA98" i="3" s="1"/>
  <c r="AU98" i="3"/>
  <c r="BB98" i="3" s="1"/>
  <c r="AV98" i="3"/>
  <c r="BC98" i="3" s="1"/>
  <c r="BI98" i="3"/>
  <c r="BP98" i="3" s="1"/>
  <c r="BJ98" i="3"/>
  <c r="BQ98" i="3" s="1"/>
  <c r="BK98" i="3"/>
  <c r="BR98" i="3" s="1"/>
  <c r="BL98" i="3"/>
  <c r="BS98" i="3" s="1"/>
  <c r="BM98" i="3"/>
  <c r="BT98" i="3" s="1"/>
  <c r="BN98" i="3"/>
  <c r="BU98" i="3" s="1"/>
  <c r="CA98" i="3"/>
  <c r="CB98" i="3"/>
  <c r="CC98" i="3"/>
  <c r="CD98" i="3"/>
  <c r="CE98" i="3"/>
  <c r="CF98" i="3"/>
  <c r="CL98" i="3"/>
  <c r="CM98" i="3"/>
  <c r="CN98" i="3"/>
  <c r="CO98" i="3"/>
  <c r="CP98" i="3"/>
  <c r="CQ98" i="3"/>
  <c r="AQ99" i="3"/>
  <c r="AX99" i="3" s="1"/>
  <c r="AR99" i="3"/>
  <c r="AY99" i="3" s="1"/>
  <c r="AS99" i="3"/>
  <c r="AZ99" i="3" s="1"/>
  <c r="AT99" i="3"/>
  <c r="BA99" i="3" s="1"/>
  <c r="AU99" i="3"/>
  <c r="BB99" i="3" s="1"/>
  <c r="AV99" i="3"/>
  <c r="BC99" i="3" s="1"/>
  <c r="BI99" i="3"/>
  <c r="BP99" i="3" s="1"/>
  <c r="BJ99" i="3"/>
  <c r="BQ99" i="3" s="1"/>
  <c r="BK99" i="3"/>
  <c r="BR99" i="3" s="1"/>
  <c r="BL99" i="3"/>
  <c r="BS99" i="3" s="1"/>
  <c r="BM99" i="3"/>
  <c r="BT99" i="3" s="1"/>
  <c r="BN99" i="3"/>
  <c r="BU99" i="3" s="1"/>
  <c r="CA99" i="3"/>
  <c r="CB99" i="3"/>
  <c r="CC99" i="3"/>
  <c r="CD99" i="3"/>
  <c r="CE99" i="3"/>
  <c r="CF99" i="3"/>
  <c r="CL99" i="3"/>
  <c r="CM99" i="3"/>
  <c r="CN99" i="3"/>
  <c r="CO99" i="3"/>
  <c r="CP99" i="3"/>
  <c r="CQ99" i="3"/>
  <c r="AQ100" i="3"/>
  <c r="AX100" i="3" s="1"/>
  <c r="AR100" i="3"/>
  <c r="AY100" i="3" s="1"/>
  <c r="AS100" i="3"/>
  <c r="AZ100" i="3" s="1"/>
  <c r="AT100" i="3"/>
  <c r="BA100" i="3" s="1"/>
  <c r="AU100" i="3"/>
  <c r="BB100" i="3" s="1"/>
  <c r="AV100" i="3"/>
  <c r="BC100" i="3" s="1"/>
  <c r="BI100" i="3"/>
  <c r="BP100" i="3" s="1"/>
  <c r="BJ100" i="3"/>
  <c r="BQ100" i="3" s="1"/>
  <c r="BK100" i="3"/>
  <c r="BR100" i="3" s="1"/>
  <c r="BL100" i="3"/>
  <c r="BS100" i="3" s="1"/>
  <c r="BM100" i="3"/>
  <c r="BT100" i="3" s="1"/>
  <c r="BN100" i="3"/>
  <c r="BU100" i="3" s="1"/>
  <c r="CA100" i="3"/>
  <c r="CB100" i="3"/>
  <c r="CC100" i="3"/>
  <c r="CD100" i="3"/>
  <c r="CE100" i="3"/>
  <c r="CF100" i="3"/>
  <c r="CL100" i="3"/>
  <c r="CM100" i="3"/>
  <c r="CN100" i="3"/>
  <c r="CO100" i="3"/>
  <c r="CP100" i="3"/>
  <c r="CQ100" i="3"/>
  <c r="AQ101" i="3"/>
  <c r="AX101" i="3" s="1"/>
  <c r="AR101" i="3"/>
  <c r="AY101" i="3" s="1"/>
  <c r="AS101" i="3"/>
  <c r="AZ101" i="3" s="1"/>
  <c r="AT101" i="3"/>
  <c r="BA101" i="3" s="1"/>
  <c r="AU101" i="3"/>
  <c r="BB101" i="3" s="1"/>
  <c r="AV101" i="3"/>
  <c r="BC101" i="3" s="1"/>
  <c r="BI101" i="3"/>
  <c r="BP101" i="3" s="1"/>
  <c r="BJ101" i="3"/>
  <c r="BQ101" i="3" s="1"/>
  <c r="BK101" i="3"/>
  <c r="BR101" i="3" s="1"/>
  <c r="BL101" i="3"/>
  <c r="BS101" i="3" s="1"/>
  <c r="BM101" i="3"/>
  <c r="BT101" i="3" s="1"/>
  <c r="BN101" i="3"/>
  <c r="BU101" i="3" s="1"/>
  <c r="CA101" i="3"/>
  <c r="CB101" i="3"/>
  <c r="CC101" i="3"/>
  <c r="CD101" i="3"/>
  <c r="CE101" i="3"/>
  <c r="CF101" i="3"/>
  <c r="CL101" i="3"/>
  <c r="CM101" i="3"/>
  <c r="CN101" i="3"/>
  <c r="CO101" i="3"/>
  <c r="CP101" i="3"/>
  <c r="CQ101" i="3"/>
  <c r="AQ102" i="3"/>
  <c r="AX102" i="3" s="1"/>
  <c r="AR102" i="3"/>
  <c r="AY102" i="3" s="1"/>
  <c r="AS102" i="3"/>
  <c r="AZ102" i="3" s="1"/>
  <c r="AT102" i="3"/>
  <c r="BA102" i="3" s="1"/>
  <c r="AU102" i="3"/>
  <c r="BB102" i="3" s="1"/>
  <c r="AV102" i="3"/>
  <c r="BC102" i="3" s="1"/>
  <c r="BI102" i="3"/>
  <c r="BJ102" i="3"/>
  <c r="BQ102" i="3" s="1"/>
  <c r="BK102" i="3"/>
  <c r="BR102" i="3" s="1"/>
  <c r="BL102" i="3"/>
  <c r="BS102" i="3" s="1"/>
  <c r="BM102" i="3"/>
  <c r="BT102" i="3" s="1"/>
  <c r="BN102" i="3"/>
  <c r="BU102" i="3" s="1"/>
  <c r="CA102" i="3"/>
  <c r="CB102" i="3"/>
  <c r="CC102" i="3"/>
  <c r="CD102" i="3"/>
  <c r="CE102" i="3"/>
  <c r="CF102" i="3"/>
  <c r="CL102" i="3"/>
  <c r="CM102" i="3"/>
  <c r="CN102" i="3"/>
  <c r="CO102" i="3"/>
  <c r="CP102" i="3"/>
  <c r="CQ102" i="3"/>
  <c r="AQ103" i="3"/>
  <c r="AX103" i="3" s="1"/>
  <c r="AR103" i="3"/>
  <c r="AY103" i="3" s="1"/>
  <c r="AS103" i="3"/>
  <c r="AZ103" i="3" s="1"/>
  <c r="AT103" i="3"/>
  <c r="BA103" i="3" s="1"/>
  <c r="AU103" i="3"/>
  <c r="BB103" i="3" s="1"/>
  <c r="AV103" i="3"/>
  <c r="BC103" i="3" s="1"/>
  <c r="BI103" i="3"/>
  <c r="BP103" i="3" s="1"/>
  <c r="BJ103" i="3"/>
  <c r="BQ103" i="3" s="1"/>
  <c r="BK103" i="3"/>
  <c r="BR103" i="3" s="1"/>
  <c r="BL103" i="3"/>
  <c r="BS103" i="3" s="1"/>
  <c r="BM103" i="3"/>
  <c r="BT103" i="3" s="1"/>
  <c r="BN103" i="3"/>
  <c r="BU103" i="3" s="1"/>
  <c r="CA103" i="3"/>
  <c r="CB103" i="3"/>
  <c r="CC103" i="3"/>
  <c r="CD103" i="3"/>
  <c r="CE103" i="3"/>
  <c r="CF103" i="3"/>
  <c r="CL103" i="3"/>
  <c r="CM103" i="3"/>
  <c r="CN103" i="3"/>
  <c r="CO103" i="3"/>
  <c r="CP103" i="3"/>
  <c r="CQ103" i="3"/>
  <c r="AQ104" i="3"/>
  <c r="AX104" i="3" s="1"/>
  <c r="AR104" i="3"/>
  <c r="AY104" i="3" s="1"/>
  <c r="AS104" i="3"/>
  <c r="AZ104" i="3" s="1"/>
  <c r="AT104" i="3"/>
  <c r="BA104" i="3" s="1"/>
  <c r="AU104" i="3"/>
  <c r="BB104" i="3" s="1"/>
  <c r="AV104" i="3"/>
  <c r="BC104" i="3" s="1"/>
  <c r="BI104" i="3"/>
  <c r="BP104" i="3" s="1"/>
  <c r="BJ104" i="3"/>
  <c r="BQ104" i="3" s="1"/>
  <c r="BK104" i="3"/>
  <c r="BR104" i="3" s="1"/>
  <c r="BL104" i="3"/>
  <c r="BS104" i="3" s="1"/>
  <c r="BM104" i="3"/>
  <c r="BT104" i="3" s="1"/>
  <c r="BN104" i="3"/>
  <c r="BU104" i="3" s="1"/>
  <c r="CA104" i="3"/>
  <c r="CB104" i="3"/>
  <c r="CC104" i="3"/>
  <c r="CD104" i="3"/>
  <c r="CE104" i="3"/>
  <c r="CF104" i="3"/>
  <c r="CL104" i="3"/>
  <c r="CM104" i="3"/>
  <c r="CN104" i="3"/>
  <c r="CO104" i="3"/>
  <c r="CP104" i="3"/>
  <c r="CQ104" i="3"/>
  <c r="AQ105" i="3"/>
  <c r="AX105" i="3" s="1"/>
  <c r="AR105" i="3"/>
  <c r="AY105" i="3" s="1"/>
  <c r="AS105" i="3"/>
  <c r="AZ105" i="3" s="1"/>
  <c r="AT105" i="3"/>
  <c r="BA105" i="3" s="1"/>
  <c r="AU105" i="3"/>
  <c r="BB105" i="3" s="1"/>
  <c r="AV105" i="3"/>
  <c r="BC105" i="3" s="1"/>
  <c r="BI105" i="3"/>
  <c r="BP105" i="3" s="1"/>
  <c r="BJ105" i="3"/>
  <c r="BQ105" i="3" s="1"/>
  <c r="BK105" i="3"/>
  <c r="BR105" i="3" s="1"/>
  <c r="BL105" i="3"/>
  <c r="BS105" i="3" s="1"/>
  <c r="BM105" i="3"/>
  <c r="BT105" i="3" s="1"/>
  <c r="BN105" i="3"/>
  <c r="BU105" i="3" s="1"/>
  <c r="CA105" i="3"/>
  <c r="CB105" i="3"/>
  <c r="CC105" i="3"/>
  <c r="CD105" i="3"/>
  <c r="CE105" i="3"/>
  <c r="CF105" i="3"/>
  <c r="CL105" i="3"/>
  <c r="CM105" i="3"/>
  <c r="CN105" i="3"/>
  <c r="CO105" i="3"/>
  <c r="CP105" i="3"/>
  <c r="CQ105" i="3"/>
  <c r="AQ106" i="3"/>
  <c r="AX106" i="3" s="1"/>
  <c r="AR106" i="3"/>
  <c r="AY106" i="3" s="1"/>
  <c r="AS106" i="3"/>
  <c r="AZ106" i="3" s="1"/>
  <c r="AT106" i="3"/>
  <c r="BA106" i="3" s="1"/>
  <c r="AU106" i="3"/>
  <c r="BB106" i="3" s="1"/>
  <c r="AV106" i="3"/>
  <c r="BC106" i="3" s="1"/>
  <c r="BI106" i="3"/>
  <c r="BP106" i="3" s="1"/>
  <c r="BJ106" i="3"/>
  <c r="BQ106" i="3" s="1"/>
  <c r="BK106" i="3"/>
  <c r="BR106" i="3" s="1"/>
  <c r="BL106" i="3"/>
  <c r="BS106" i="3" s="1"/>
  <c r="BM106" i="3"/>
  <c r="BT106" i="3" s="1"/>
  <c r="BN106" i="3"/>
  <c r="BU106" i="3" s="1"/>
  <c r="CA106" i="3"/>
  <c r="CB106" i="3"/>
  <c r="CC106" i="3"/>
  <c r="CD106" i="3"/>
  <c r="CE106" i="3"/>
  <c r="CF106" i="3"/>
  <c r="CL106" i="3"/>
  <c r="CM106" i="3"/>
  <c r="CN106" i="3"/>
  <c r="CO106" i="3"/>
  <c r="CP106" i="3"/>
  <c r="CQ106" i="3"/>
  <c r="AQ107" i="3"/>
  <c r="AX107" i="3" s="1"/>
  <c r="AR107" i="3"/>
  <c r="AY107" i="3" s="1"/>
  <c r="AS107" i="3"/>
  <c r="AZ107" i="3" s="1"/>
  <c r="AT107" i="3"/>
  <c r="BA107" i="3" s="1"/>
  <c r="AU107" i="3"/>
  <c r="BB107" i="3" s="1"/>
  <c r="AV107" i="3"/>
  <c r="BC107" i="3" s="1"/>
  <c r="BI107" i="3"/>
  <c r="BP107" i="3" s="1"/>
  <c r="BJ107" i="3"/>
  <c r="BQ107" i="3" s="1"/>
  <c r="BK107" i="3"/>
  <c r="BR107" i="3" s="1"/>
  <c r="BL107" i="3"/>
  <c r="BS107" i="3" s="1"/>
  <c r="BM107" i="3"/>
  <c r="BT107" i="3" s="1"/>
  <c r="BN107" i="3"/>
  <c r="BU107" i="3" s="1"/>
  <c r="CA107" i="3"/>
  <c r="CB107" i="3"/>
  <c r="CC107" i="3"/>
  <c r="CD107" i="3"/>
  <c r="CE107" i="3"/>
  <c r="CF107" i="3"/>
  <c r="CL107" i="3"/>
  <c r="CM107" i="3"/>
  <c r="CN107" i="3"/>
  <c r="CO107" i="3"/>
  <c r="CP107" i="3"/>
  <c r="CQ107" i="3"/>
  <c r="AQ108" i="3"/>
  <c r="AX108" i="3" s="1"/>
  <c r="AR108" i="3"/>
  <c r="AY108" i="3" s="1"/>
  <c r="AS108" i="3"/>
  <c r="AZ108" i="3" s="1"/>
  <c r="AT108" i="3"/>
  <c r="BA108" i="3" s="1"/>
  <c r="AU108" i="3"/>
  <c r="BB108" i="3" s="1"/>
  <c r="AV108" i="3"/>
  <c r="BC108" i="3" s="1"/>
  <c r="BI108" i="3"/>
  <c r="BP108" i="3" s="1"/>
  <c r="BJ108" i="3"/>
  <c r="BQ108" i="3" s="1"/>
  <c r="BK108" i="3"/>
  <c r="BR108" i="3" s="1"/>
  <c r="BL108" i="3"/>
  <c r="BS108" i="3" s="1"/>
  <c r="BM108" i="3"/>
  <c r="BT108" i="3" s="1"/>
  <c r="BN108" i="3"/>
  <c r="BU108" i="3" s="1"/>
  <c r="CA108" i="3"/>
  <c r="CB108" i="3"/>
  <c r="CC108" i="3"/>
  <c r="CD108" i="3"/>
  <c r="CE108" i="3"/>
  <c r="CF108" i="3"/>
  <c r="CL108" i="3"/>
  <c r="CM108" i="3"/>
  <c r="CN108" i="3"/>
  <c r="CO108" i="3"/>
  <c r="CP108" i="3"/>
  <c r="CQ108" i="3"/>
  <c r="AQ109" i="3"/>
  <c r="AX109" i="3" s="1"/>
  <c r="AR109" i="3"/>
  <c r="AY109" i="3" s="1"/>
  <c r="AS109" i="3"/>
  <c r="AZ109" i="3" s="1"/>
  <c r="AT109" i="3"/>
  <c r="BA109" i="3" s="1"/>
  <c r="AU109" i="3"/>
  <c r="BB109" i="3" s="1"/>
  <c r="AV109" i="3"/>
  <c r="BC109" i="3" s="1"/>
  <c r="BI109" i="3"/>
  <c r="BP109" i="3" s="1"/>
  <c r="BJ109" i="3"/>
  <c r="BQ109" i="3" s="1"/>
  <c r="BK109" i="3"/>
  <c r="BR109" i="3" s="1"/>
  <c r="BL109" i="3"/>
  <c r="BS109" i="3" s="1"/>
  <c r="BM109" i="3"/>
  <c r="BT109" i="3" s="1"/>
  <c r="BN109" i="3"/>
  <c r="BU109" i="3" s="1"/>
  <c r="CA109" i="3"/>
  <c r="CB109" i="3"/>
  <c r="CC109" i="3"/>
  <c r="CD109" i="3"/>
  <c r="CE109" i="3"/>
  <c r="CF109" i="3"/>
  <c r="CL109" i="3"/>
  <c r="CM109" i="3"/>
  <c r="CN109" i="3"/>
  <c r="CO109" i="3"/>
  <c r="CP109" i="3"/>
  <c r="CQ109" i="3"/>
  <c r="AQ110" i="3"/>
  <c r="AX110" i="3" s="1"/>
  <c r="AR110" i="3"/>
  <c r="AY110" i="3" s="1"/>
  <c r="AS110" i="3"/>
  <c r="AZ110" i="3" s="1"/>
  <c r="AT110" i="3"/>
  <c r="BA110" i="3" s="1"/>
  <c r="AU110" i="3"/>
  <c r="BB110" i="3" s="1"/>
  <c r="AV110" i="3"/>
  <c r="BC110" i="3" s="1"/>
  <c r="BI110" i="3"/>
  <c r="BP110" i="3" s="1"/>
  <c r="BJ110" i="3"/>
  <c r="BQ110" i="3" s="1"/>
  <c r="BK110" i="3"/>
  <c r="BR110" i="3" s="1"/>
  <c r="BL110" i="3"/>
  <c r="BS110" i="3" s="1"/>
  <c r="BM110" i="3"/>
  <c r="BT110" i="3" s="1"/>
  <c r="BN110" i="3"/>
  <c r="BU110" i="3" s="1"/>
  <c r="CA110" i="3"/>
  <c r="CB110" i="3"/>
  <c r="CC110" i="3"/>
  <c r="CD110" i="3"/>
  <c r="CE110" i="3"/>
  <c r="CF110" i="3"/>
  <c r="CL110" i="3"/>
  <c r="CM110" i="3"/>
  <c r="CN110" i="3"/>
  <c r="CO110" i="3"/>
  <c r="CP110" i="3"/>
  <c r="CQ110" i="3"/>
  <c r="AQ111" i="3"/>
  <c r="AX111" i="3" s="1"/>
  <c r="AR111" i="3"/>
  <c r="AY111" i="3" s="1"/>
  <c r="AS111" i="3"/>
  <c r="AZ111" i="3" s="1"/>
  <c r="AT111" i="3"/>
  <c r="BA111" i="3" s="1"/>
  <c r="AU111" i="3"/>
  <c r="BB111" i="3" s="1"/>
  <c r="AV111" i="3"/>
  <c r="BC111" i="3" s="1"/>
  <c r="BI111" i="3"/>
  <c r="BP111" i="3" s="1"/>
  <c r="BJ111" i="3"/>
  <c r="BQ111" i="3" s="1"/>
  <c r="BK111" i="3"/>
  <c r="BR111" i="3" s="1"/>
  <c r="BL111" i="3"/>
  <c r="BS111" i="3" s="1"/>
  <c r="BM111" i="3"/>
  <c r="BT111" i="3" s="1"/>
  <c r="BN111" i="3"/>
  <c r="BU111" i="3" s="1"/>
  <c r="CA111" i="3"/>
  <c r="CB111" i="3"/>
  <c r="CC111" i="3"/>
  <c r="CD111" i="3"/>
  <c r="CE111" i="3"/>
  <c r="CF111" i="3"/>
  <c r="CL111" i="3"/>
  <c r="CM111" i="3"/>
  <c r="CN111" i="3"/>
  <c r="CO111" i="3"/>
  <c r="CP111" i="3"/>
  <c r="CQ111" i="3"/>
  <c r="AQ112" i="3"/>
  <c r="AX112" i="3" s="1"/>
  <c r="AR112" i="3"/>
  <c r="AY112" i="3" s="1"/>
  <c r="AS112" i="3"/>
  <c r="AZ112" i="3" s="1"/>
  <c r="AT112" i="3"/>
  <c r="BA112" i="3" s="1"/>
  <c r="AU112" i="3"/>
  <c r="BB112" i="3" s="1"/>
  <c r="AV112" i="3"/>
  <c r="BC112" i="3" s="1"/>
  <c r="BI112" i="3"/>
  <c r="BP112" i="3" s="1"/>
  <c r="BJ112" i="3"/>
  <c r="BQ112" i="3" s="1"/>
  <c r="BK112" i="3"/>
  <c r="BR112" i="3" s="1"/>
  <c r="BL112" i="3"/>
  <c r="BS112" i="3" s="1"/>
  <c r="BM112" i="3"/>
  <c r="BT112" i="3" s="1"/>
  <c r="BN112" i="3"/>
  <c r="BU112" i="3" s="1"/>
  <c r="CA112" i="3"/>
  <c r="CB112" i="3"/>
  <c r="CC112" i="3"/>
  <c r="CD112" i="3"/>
  <c r="CE112" i="3"/>
  <c r="CF112" i="3"/>
  <c r="CL112" i="3"/>
  <c r="CM112" i="3"/>
  <c r="CN112" i="3"/>
  <c r="CO112" i="3"/>
  <c r="CP112" i="3"/>
  <c r="CQ112" i="3"/>
  <c r="AQ113" i="3"/>
  <c r="AX113" i="3" s="1"/>
  <c r="AR113" i="3"/>
  <c r="AY113" i="3" s="1"/>
  <c r="AS113" i="3"/>
  <c r="AZ113" i="3" s="1"/>
  <c r="AT113" i="3"/>
  <c r="BA113" i="3" s="1"/>
  <c r="AU113" i="3"/>
  <c r="BB113" i="3" s="1"/>
  <c r="AV113" i="3"/>
  <c r="BC113" i="3" s="1"/>
  <c r="BI113" i="3"/>
  <c r="BP113" i="3" s="1"/>
  <c r="BJ113" i="3"/>
  <c r="BQ113" i="3" s="1"/>
  <c r="BK113" i="3"/>
  <c r="BR113" i="3" s="1"/>
  <c r="BL113" i="3"/>
  <c r="BS113" i="3" s="1"/>
  <c r="BM113" i="3"/>
  <c r="BT113" i="3" s="1"/>
  <c r="BN113" i="3"/>
  <c r="BU113" i="3" s="1"/>
  <c r="CA113" i="3"/>
  <c r="CB113" i="3"/>
  <c r="CC113" i="3"/>
  <c r="CD113" i="3"/>
  <c r="CE113" i="3"/>
  <c r="CF113" i="3"/>
  <c r="CL113" i="3"/>
  <c r="CM113" i="3"/>
  <c r="CN113" i="3"/>
  <c r="CO113" i="3"/>
  <c r="CP113" i="3"/>
  <c r="CQ113" i="3"/>
  <c r="AQ114" i="3"/>
  <c r="AX114" i="3" s="1"/>
  <c r="AR114" i="3"/>
  <c r="AY114" i="3" s="1"/>
  <c r="AS114" i="3"/>
  <c r="AZ114" i="3" s="1"/>
  <c r="AT114" i="3"/>
  <c r="BA114" i="3" s="1"/>
  <c r="AU114" i="3"/>
  <c r="BB114" i="3" s="1"/>
  <c r="AV114" i="3"/>
  <c r="BC114" i="3" s="1"/>
  <c r="BI114" i="3"/>
  <c r="BP114" i="3" s="1"/>
  <c r="BJ114" i="3"/>
  <c r="BQ114" i="3" s="1"/>
  <c r="BK114" i="3"/>
  <c r="BR114" i="3" s="1"/>
  <c r="BL114" i="3"/>
  <c r="BS114" i="3" s="1"/>
  <c r="BM114" i="3"/>
  <c r="BT114" i="3" s="1"/>
  <c r="BN114" i="3"/>
  <c r="BU114" i="3" s="1"/>
  <c r="CA114" i="3"/>
  <c r="CB114" i="3"/>
  <c r="CC114" i="3"/>
  <c r="CD114" i="3"/>
  <c r="CE114" i="3"/>
  <c r="CF114" i="3"/>
  <c r="CL114" i="3"/>
  <c r="CM114" i="3"/>
  <c r="CN114" i="3"/>
  <c r="CO114" i="3"/>
  <c r="CP114" i="3"/>
  <c r="CQ114" i="3"/>
  <c r="AQ115" i="3"/>
  <c r="AX115" i="3" s="1"/>
  <c r="AR115" i="3"/>
  <c r="AY115" i="3" s="1"/>
  <c r="AS115" i="3"/>
  <c r="AZ115" i="3" s="1"/>
  <c r="AT115" i="3"/>
  <c r="BA115" i="3" s="1"/>
  <c r="AU115" i="3"/>
  <c r="BB115" i="3" s="1"/>
  <c r="AV115" i="3"/>
  <c r="BC115" i="3" s="1"/>
  <c r="BI115" i="3"/>
  <c r="BP115" i="3" s="1"/>
  <c r="BJ115" i="3"/>
  <c r="BQ115" i="3" s="1"/>
  <c r="BK115" i="3"/>
  <c r="BR115" i="3" s="1"/>
  <c r="BL115" i="3"/>
  <c r="BS115" i="3" s="1"/>
  <c r="BM115" i="3"/>
  <c r="BT115" i="3" s="1"/>
  <c r="BN115" i="3"/>
  <c r="BU115" i="3" s="1"/>
  <c r="CA115" i="3"/>
  <c r="CB115" i="3"/>
  <c r="CC115" i="3"/>
  <c r="CD115" i="3"/>
  <c r="CE115" i="3"/>
  <c r="CF115" i="3"/>
  <c r="CL115" i="3"/>
  <c r="CM115" i="3"/>
  <c r="CN115" i="3"/>
  <c r="CO115" i="3"/>
  <c r="CP115" i="3"/>
  <c r="CQ115" i="3"/>
  <c r="AQ116" i="3"/>
  <c r="AX116" i="3" s="1"/>
  <c r="AR116" i="3"/>
  <c r="AY116" i="3" s="1"/>
  <c r="AS116" i="3"/>
  <c r="AZ116" i="3" s="1"/>
  <c r="AT116" i="3"/>
  <c r="BA116" i="3" s="1"/>
  <c r="AU116" i="3"/>
  <c r="BB116" i="3" s="1"/>
  <c r="AV116" i="3"/>
  <c r="BC116" i="3" s="1"/>
  <c r="BI116" i="3"/>
  <c r="BP116" i="3" s="1"/>
  <c r="BJ116" i="3"/>
  <c r="BQ116" i="3" s="1"/>
  <c r="BK116" i="3"/>
  <c r="BR116" i="3" s="1"/>
  <c r="BL116" i="3"/>
  <c r="BS116" i="3" s="1"/>
  <c r="BM116" i="3"/>
  <c r="BT116" i="3" s="1"/>
  <c r="BN116" i="3"/>
  <c r="BU116" i="3" s="1"/>
  <c r="CA116" i="3"/>
  <c r="CB116" i="3"/>
  <c r="CC116" i="3"/>
  <c r="CD116" i="3"/>
  <c r="CE116" i="3"/>
  <c r="CF116" i="3"/>
  <c r="CL116" i="3"/>
  <c r="CM116" i="3"/>
  <c r="CN116" i="3"/>
  <c r="CO116" i="3"/>
  <c r="CP116" i="3"/>
  <c r="CQ116" i="3"/>
  <c r="AQ121" i="3"/>
  <c r="AX121" i="3" s="1"/>
  <c r="AR121" i="3"/>
  <c r="AY121" i="3" s="1"/>
  <c r="AS121" i="3"/>
  <c r="AZ121" i="3" s="1"/>
  <c r="AT121" i="3"/>
  <c r="BA121" i="3" s="1"/>
  <c r="AU121" i="3"/>
  <c r="BB121" i="3" s="1"/>
  <c r="AV121" i="3"/>
  <c r="BC121" i="3" s="1"/>
  <c r="BI121" i="3"/>
  <c r="BP121" i="3" s="1"/>
  <c r="BJ121" i="3"/>
  <c r="BQ121" i="3" s="1"/>
  <c r="BK121" i="3"/>
  <c r="BL121" i="3"/>
  <c r="BS121" i="3" s="1"/>
  <c r="BM121" i="3"/>
  <c r="BT121" i="3" s="1"/>
  <c r="BN121" i="3"/>
  <c r="BU121" i="3" s="1"/>
  <c r="CA121" i="3"/>
  <c r="CB121" i="3"/>
  <c r="CC121" i="3"/>
  <c r="CD121" i="3"/>
  <c r="CE121" i="3"/>
  <c r="CF121" i="3"/>
  <c r="CL121" i="3"/>
  <c r="CM121" i="3"/>
  <c r="CN121" i="3"/>
  <c r="CO121" i="3"/>
  <c r="CP121" i="3"/>
  <c r="CQ121" i="3"/>
  <c r="AQ122" i="3"/>
  <c r="AX122" i="3" s="1"/>
  <c r="AR122" i="3"/>
  <c r="AY122" i="3" s="1"/>
  <c r="AS122" i="3"/>
  <c r="AZ122" i="3" s="1"/>
  <c r="AT122" i="3"/>
  <c r="BA122" i="3" s="1"/>
  <c r="AU122" i="3"/>
  <c r="BB122" i="3" s="1"/>
  <c r="AV122" i="3"/>
  <c r="BC122" i="3" s="1"/>
  <c r="BI122" i="3"/>
  <c r="BP122" i="3" s="1"/>
  <c r="BJ122" i="3"/>
  <c r="BQ122" i="3" s="1"/>
  <c r="BK122" i="3"/>
  <c r="BR122" i="3" s="1"/>
  <c r="BL122" i="3"/>
  <c r="BS122" i="3" s="1"/>
  <c r="BM122" i="3"/>
  <c r="BT122" i="3" s="1"/>
  <c r="BN122" i="3"/>
  <c r="BU122" i="3" s="1"/>
  <c r="CA122" i="3"/>
  <c r="CB122" i="3"/>
  <c r="CC122" i="3"/>
  <c r="CD122" i="3"/>
  <c r="CE122" i="3"/>
  <c r="CF122" i="3"/>
  <c r="CL122" i="3"/>
  <c r="CM122" i="3"/>
  <c r="CN122" i="3"/>
  <c r="CO122" i="3"/>
  <c r="CP122" i="3"/>
  <c r="CQ122" i="3"/>
  <c r="AQ123" i="3"/>
  <c r="AX123" i="3" s="1"/>
  <c r="AR123" i="3"/>
  <c r="AY123" i="3" s="1"/>
  <c r="AS123" i="3"/>
  <c r="AZ123" i="3" s="1"/>
  <c r="AT123" i="3"/>
  <c r="BA123" i="3" s="1"/>
  <c r="AU123" i="3"/>
  <c r="BB123" i="3" s="1"/>
  <c r="AV123" i="3"/>
  <c r="BC123" i="3" s="1"/>
  <c r="BI123" i="3"/>
  <c r="BP123" i="3" s="1"/>
  <c r="BJ123" i="3"/>
  <c r="BQ123" i="3" s="1"/>
  <c r="BK123" i="3"/>
  <c r="BR123" i="3" s="1"/>
  <c r="BL123" i="3"/>
  <c r="BS123" i="3" s="1"/>
  <c r="BM123" i="3"/>
  <c r="BT123" i="3" s="1"/>
  <c r="BN123" i="3"/>
  <c r="BU123" i="3" s="1"/>
  <c r="CA123" i="3"/>
  <c r="CB123" i="3"/>
  <c r="CC123" i="3"/>
  <c r="CD123" i="3"/>
  <c r="CE123" i="3"/>
  <c r="CF123" i="3"/>
  <c r="CL123" i="3"/>
  <c r="CM123" i="3"/>
  <c r="CN123" i="3"/>
  <c r="CO123" i="3"/>
  <c r="CP123" i="3"/>
  <c r="CQ123" i="3"/>
  <c r="AQ124" i="3"/>
  <c r="AX124" i="3" s="1"/>
  <c r="AR124" i="3"/>
  <c r="AY124" i="3" s="1"/>
  <c r="AS124" i="3"/>
  <c r="AZ124" i="3" s="1"/>
  <c r="AT124" i="3"/>
  <c r="BA124" i="3" s="1"/>
  <c r="AU124" i="3"/>
  <c r="BB124" i="3" s="1"/>
  <c r="AV124" i="3"/>
  <c r="BC124" i="3" s="1"/>
  <c r="BI124" i="3"/>
  <c r="BP124" i="3" s="1"/>
  <c r="BJ124" i="3"/>
  <c r="BQ124" i="3" s="1"/>
  <c r="BK124" i="3"/>
  <c r="BR124" i="3" s="1"/>
  <c r="BL124" i="3"/>
  <c r="BS124" i="3" s="1"/>
  <c r="BM124" i="3"/>
  <c r="BT124" i="3" s="1"/>
  <c r="BN124" i="3"/>
  <c r="BU124" i="3" s="1"/>
  <c r="CA124" i="3"/>
  <c r="CB124" i="3"/>
  <c r="CC124" i="3"/>
  <c r="CD124" i="3"/>
  <c r="CE124" i="3"/>
  <c r="CF124" i="3"/>
  <c r="CL124" i="3"/>
  <c r="CM124" i="3"/>
  <c r="CN124" i="3"/>
  <c r="CO124" i="3"/>
  <c r="CP124" i="3"/>
  <c r="CQ124" i="3"/>
  <c r="AQ125" i="3"/>
  <c r="AX125" i="3" s="1"/>
  <c r="AR125" i="3"/>
  <c r="AY125" i="3" s="1"/>
  <c r="AS125" i="3"/>
  <c r="AZ125" i="3" s="1"/>
  <c r="AT125" i="3"/>
  <c r="BA125" i="3" s="1"/>
  <c r="AU125" i="3"/>
  <c r="BB125" i="3" s="1"/>
  <c r="AV125" i="3"/>
  <c r="BC125" i="3" s="1"/>
  <c r="BI125" i="3"/>
  <c r="BP125" i="3" s="1"/>
  <c r="BJ125" i="3"/>
  <c r="BQ125" i="3" s="1"/>
  <c r="BK125" i="3"/>
  <c r="BR125" i="3" s="1"/>
  <c r="BL125" i="3"/>
  <c r="BS125" i="3" s="1"/>
  <c r="BM125" i="3"/>
  <c r="BT125" i="3" s="1"/>
  <c r="BN125" i="3"/>
  <c r="BU125" i="3" s="1"/>
  <c r="CA125" i="3"/>
  <c r="CB125" i="3"/>
  <c r="CC125" i="3"/>
  <c r="CD125" i="3"/>
  <c r="CE125" i="3"/>
  <c r="CF125" i="3"/>
  <c r="CL125" i="3"/>
  <c r="CM125" i="3"/>
  <c r="CN125" i="3"/>
  <c r="CO125" i="3"/>
  <c r="CP125" i="3"/>
  <c r="CQ125" i="3"/>
  <c r="AQ126" i="3"/>
  <c r="AX126" i="3" s="1"/>
  <c r="AR126" i="3"/>
  <c r="AY126" i="3" s="1"/>
  <c r="AS126" i="3"/>
  <c r="AZ126" i="3" s="1"/>
  <c r="AT126" i="3"/>
  <c r="BA126" i="3" s="1"/>
  <c r="AU126" i="3"/>
  <c r="BB126" i="3" s="1"/>
  <c r="AV126" i="3"/>
  <c r="BC126" i="3" s="1"/>
  <c r="BI126" i="3"/>
  <c r="BP126" i="3" s="1"/>
  <c r="BJ126" i="3"/>
  <c r="BQ126" i="3" s="1"/>
  <c r="BK126" i="3"/>
  <c r="BR126" i="3" s="1"/>
  <c r="BL126" i="3"/>
  <c r="BS126" i="3" s="1"/>
  <c r="BM126" i="3"/>
  <c r="BT126" i="3" s="1"/>
  <c r="BN126" i="3"/>
  <c r="BU126" i="3" s="1"/>
  <c r="CA126" i="3"/>
  <c r="CB126" i="3"/>
  <c r="CC126" i="3"/>
  <c r="CD126" i="3"/>
  <c r="CE126" i="3"/>
  <c r="CF126" i="3"/>
  <c r="CL126" i="3"/>
  <c r="CM126" i="3"/>
  <c r="CN126" i="3"/>
  <c r="CO126" i="3"/>
  <c r="CP126" i="3"/>
  <c r="CQ126" i="3"/>
  <c r="AQ127" i="3"/>
  <c r="AX127" i="3" s="1"/>
  <c r="AR127" i="3"/>
  <c r="AY127" i="3" s="1"/>
  <c r="AS127" i="3"/>
  <c r="AZ127" i="3" s="1"/>
  <c r="AT127" i="3"/>
  <c r="BA127" i="3" s="1"/>
  <c r="AU127" i="3"/>
  <c r="BB127" i="3" s="1"/>
  <c r="AV127" i="3"/>
  <c r="BC127" i="3" s="1"/>
  <c r="BI127" i="3"/>
  <c r="BP127" i="3" s="1"/>
  <c r="BJ127" i="3"/>
  <c r="BQ127" i="3" s="1"/>
  <c r="BK127" i="3"/>
  <c r="BR127" i="3" s="1"/>
  <c r="BL127" i="3"/>
  <c r="BS127" i="3" s="1"/>
  <c r="BM127" i="3"/>
  <c r="BT127" i="3" s="1"/>
  <c r="BN127" i="3"/>
  <c r="BU127" i="3" s="1"/>
  <c r="CA127" i="3"/>
  <c r="CB127" i="3"/>
  <c r="CC127" i="3"/>
  <c r="CD127" i="3"/>
  <c r="CE127" i="3"/>
  <c r="CF127" i="3"/>
  <c r="CL127" i="3"/>
  <c r="CM127" i="3"/>
  <c r="CN127" i="3"/>
  <c r="CO127" i="3"/>
  <c r="CP127" i="3"/>
  <c r="CQ127" i="3"/>
  <c r="AQ128" i="3"/>
  <c r="AX128" i="3" s="1"/>
  <c r="AR128" i="3"/>
  <c r="AY128" i="3" s="1"/>
  <c r="AS128" i="3"/>
  <c r="AZ128" i="3" s="1"/>
  <c r="AT128" i="3"/>
  <c r="BA128" i="3" s="1"/>
  <c r="AU128" i="3"/>
  <c r="BB128" i="3" s="1"/>
  <c r="AV128" i="3"/>
  <c r="BC128" i="3" s="1"/>
  <c r="BI128" i="3"/>
  <c r="BP128" i="3" s="1"/>
  <c r="BJ128" i="3"/>
  <c r="BQ128" i="3" s="1"/>
  <c r="BK128" i="3"/>
  <c r="BR128" i="3" s="1"/>
  <c r="BL128" i="3"/>
  <c r="BS128" i="3" s="1"/>
  <c r="BM128" i="3"/>
  <c r="BT128" i="3" s="1"/>
  <c r="BN128" i="3"/>
  <c r="BU128" i="3" s="1"/>
  <c r="CA128" i="3"/>
  <c r="CB128" i="3"/>
  <c r="CC128" i="3"/>
  <c r="CD128" i="3"/>
  <c r="CE128" i="3"/>
  <c r="CF128" i="3"/>
  <c r="CL128" i="3"/>
  <c r="CM128" i="3"/>
  <c r="CN128" i="3"/>
  <c r="CO128" i="3"/>
  <c r="CP128" i="3"/>
  <c r="CQ128" i="3"/>
  <c r="AQ129" i="3"/>
  <c r="AX129" i="3" s="1"/>
  <c r="AR129" i="3"/>
  <c r="AY129" i="3" s="1"/>
  <c r="AS129" i="3"/>
  <c r="AZ129" i="3" s="1"/>
  <c r="AT129" i="3"/>
  <c r="BA129" i="3" s="1"/>
  <c r="AU129" i="3"/>
  <c r="BB129" i="3" s="1"/>
  <c r="AV129" i="3"/>
  <c r="BC129" i="3" s="1"/>
  <c r="BI129" i="3"/>
  <c r="BP129" i="3" s="1"/>
  <c r="BJ129" i="3"/>
  <c r="BQ129" i="3" s="1"/>
  <c r="BK129" i="3"/>
  <c r="BR129" i="3" s="1"/>
  <c r="BL129" i="3"/>
  <c r="BS129" i="3" s="1"/>
  <c r="BM129" i="3"/>
  <c r="BT129" i="3" s="1"/>
  <c r="BN129" i="3"/>
  <c r="BU129" i="3" s="1"/>
  <c r="CA129" i="3"/>
  <c r="CB129" i="3"/>
  <c r="CC129" i="3"/>
  <c r="CD129" i="3"/>
  <c r="CE129" i="3"/>
  <c r="CF129" i="3"/>
  <c r="CL129" i="3"/>
  <c r="CM129" i="3"/>
  <c r="CN129" i="3"/>
  <c r="CO129" i="3"/>
  <c r="CP129" i="3"/>
  <c r="CQ129" i="3"/>
  <c r="AQ131" i="3"/>
  <c r="AX131" i="3" s="1"/>
  <c r="AR131" i="3"/>
  <c r="AY131" i="3" s="1"/>
  <c r="AS131" i="3"/>
  <c r="AZ131" i="3" s="1"/>
  <c r="AT131" i="3"/>
  <c r="BA131" i="3" s="1"/>
  <c r="AU131" i="3"/>
  <c r="BB131" i="3" s="1"/>
  <c r="AV131" i="3"/>
  <c r="BC131" i="3" s="1"/>
  <c r="BI131" i="3"/>
  <c r="BP131" i="3" s="1"/>
  <c r="BJ131" i="3"/>
  <c r="BQ131" i="3" s="1"/>
  <c r="BK131" i="3"/>
  <c r="BR131" i="3" s="1"/>
  <c r="BL131" i="3"/>
  <c r="BS131" i="3" s="1"/>
  <c r="BM131" i="3"/>
  <c r="BT131" i="3" s="1"/>
  <c r="BN131" i="3"/>
  <c r="BU131" i="3" s="1"/>
  <c r="CA131" i="3"/>
  <c r="CB131" i="3"/>
  <c r="CC131" i="3"/>
  <c r="CD131" i="3"/>
  <c r="CE131" i="3"/>
  <c r="CF131" i="3"/>
  <c r="CL131" i="3"/>
  <c r="CM131" i="3"/>
  <c r="CN131" i="3"/>
  <c r="CO131" i="3"/>
  <c r="CP131" i="3"/>
  <c r="CQ131" i="3"/>
  <c r="AQ132" i="3"/>
  <c r="AX132" i="3" s="1"/>
  <c r="AR132" i="3"/>
  <c r="AY132" i="3" s="1"/>
  <c r="AS132" i="3"/>
  <c r="AZ132" i="3" s="1"/>
  <c r="AT132" i="3"/>
  <c r="BA132" i="3" s="1"/>
  <c r="AU132" i="3"/>
  <c r="BB132" i="3" s="1"/>
  <c r="AV132" i="3"/>
  <c r="BC132" i="3" s="1"/>
  <c r="BI132" i="3"/>
  <c r="BP132" i="3" s="1"/>
  <c r="BJ132" i="3"/>
  <c r="BQ132" i="3" s="1"/>
  <c r="BK132" i="3"/>
  <c r="BR132" i="3" s="1"/>
  <c r="BL132" i="3"/>
  <c r="BS132" i="3" s="1"/>
  <c r="BM132" i="3"/>
  <c r="BT132" i="3" s="1"/>
  <c r="BN132" i="3"/>
  <c r="BU132" i="3" s="1"/>
  <c r="CA132" i="3"/>
  <c r="CB132" i="3"/>
  <c r="CC132" i="3"/>
  <c r="CD132" i="3"/>
  <c r="CE132" i="3"/>
  <c r="CF132" i="3"/>
  <c r="CL132" i="3"/>
  <c r="CM132" i="3"/>
  <c r="CN132" i="3"/>
  <c r="CO132" i="3"/>
  <c r="CP132" i="3"/>
  <c r="CQ132" i="3"/>
  <c r="AQ133" i="3"/>
  <c r="AX133" i="3" s="1"/>
  <c r="AR133" i="3"/>
  <c r="AY133" i="3" s="1"/>
  <c r="AS133" i="3"/>
  <c r="AZ133" i="3" s="1"/>
  <c r="AT133" i="3"/>
  <c r="BA133" i="3" s="1"/>
  <c r="AU133" i="3"/>
  <c r="BB133" i="3" s="1"/>
  <c r="AV133" i="3"/>
  <c r="BC133" i="3" s="1"/>
  <c r="BI133" i="3"/>
  <c r="BP133" i="3" s="1"/>
  <c r="BJ133" i="3"/>
  <c r="BQ133" i="3" s="1"/>
  <c r="BK133" i="3"/>
  <c r="BR133" i="3" s="1"/>
  <c r="BL133" i="3"/>
  <c r="BM133" i="3"/>
  <c r="BT133" i="3" s="1"/>
  <c r="BN133" i="3"/>
  <c r="BU133" i="3" s="1"/>
  <c r="CA133" i="3"/>
  <c r="CB133" i="3"/>
  <c r="CC133" i="3"/>
  <c r="CD133" i="3"/>
  <c r="CE133" i="3"/>
  <c r="CF133" i="3"/>
  <c r="CL133" i="3"/>
  <c r="CM133" i="3"/>
  <c r="CN133" i="3"/>
  <c r="CO133" i="3"/>
  <c r="CP133" i="3"/>
  <c r="CQ133" i="3"/>
  <c r="AQ134" i="3"/>
  <c r="AX134" i="3" s="1"/>
  <c r="AR134" i="3"/>
  <c r="AY134" i="3" s="1"/>
  <c r="AS134" i="3"/>
  <c r="AZ134" i="3" s="1"/>
  <c r="AT134" i="3"/>
  <c r="BA134" i="3" s="1"/>
  <c r="AU134" i="3"/>
  <c r="BB134" i="3" s="1"/>
  <c r="AV134" i="3"/>
  <c r="BC134" i="3" s="1"/>
  <c r="BI134" i="3"/>
  <c r="BP134" i="3" s="1"/>
  <c r="BJ134" i="3"/>
  <c r="BQ134" i="3" s="1"/>
  <c r="BK134" i="3"/>
  <c r="BR134" i="3" s="1"/>
  <c r="BL134" i="3"/>
  <c r="BS134" i="3" s="1"/>
  <c r="BM134" i="3"/>
  <c r="BT134" i="3" s="1"/>
  <c r="BN134" i="3"/>
  <c r="BU134" i="3" s="1"/>
  <c r="CA134" i="3"/>
  <c r="CB134" i="3"/>
  <c r="CC134" i="3"/>
  <c r="CD134" i="3"/>
  <c r="CE134" i="3"/>
  <c r="CF134" i="3"/>
  <c r="CL134" i="3"/>
  <c r="CM134" i="3"/>
  <c r="CN134" i="3"/>
  <c r="CO134" i="3"/>
  <c r="CP134" i="3"/>
  <c r="CQ134" i="3"/>
  <c r="AQ135" i="3"/>
  <c r="AX135" i="3" s="1"/>
  <c r="AR135" i="3"/>
  <c r="AY135" i="3" s="1"/>
  <c r="AS135" i="3"/>
  <c r="AZ135" i="3" s="1"/>
  <c r="AT135" i="3"/>
  <c r="BA135" i="3" s="1"/>
  <c r="AU135" i="3"/>
  <c r="BB135" i="3" s="1"/>
  <c r="AV135" i="3"/>
  <c r="BC135" i="3" s="1"/>
  <c r="BI135" i="3"/>
  <c r="BP135" i="3" s="1"/>
  <c r="BJ135" i="3"/>
  <c r="BQ135" i="3" s="1"/>
  <c r="BK135" i="3"/>
  <c r="BR135" i="3" s="1"/>
  <c r="BL135" i="3"/>
  <c r="BS135" i="3" s="1"/>
  <c r="BM135" i="3"/>
  <c r="BT135" i="3" s="1"/>
  <c r="BN135" i="3"/>
  <c r="BU135" i="3" s="1"/>
  <c r="CA135" i="3"/>
  <c r="CB135" i="3"/>
  <c r="CC135" i="3"/>
  <c r="CD135" i="3"/>
  <c r="CE135" i="3"/>
  <c r="CF135" i="3"/>
  <c r="CL135" i="3"/>
  <c r="CM135" i="3"/>
  <c r="CN135" i="3"/>
  <c r="CO135" i="3"/>
  <c r="CP135" i="3"/>
  <c r="CQ135" i="3"/>
  <c r="AQ137" i="3"/>
  <c r="AX137" i="3" s="1"/>
  <c r="AR137" i="3"/>
  <c r="AY137" i="3" s="1"/>
  <c r="AS137" i="3"/>
  <c r="AZ137" i="3" s="1"/>
  <c r="AT137" i="3"/>
  <c r="BA137" i="3" s="1"/>
  <c r="AU137" i="3"/>
  <c r="BB137" i="3" s="1"/>
  <c r="AV137" i="3"/>
  <c r="BC137" i="3" s="1"/>
  <c r="BI137" i="3"/>
  <c r="BP137" i="3" s="1"/>
  <c r="BJ137" i="3"/>
  <c r="BQ137" i="3" s="1"/>
  <c r="BK137" i="3"/>
  <c r="BR137" i="3" s="1"/>
  <c r="BL137" i="3"/>
  <c r="BS137" i="3" s="1"/>
  <c r="BM137" i="3"/>
  <c r="BT137" i="3" s="1"/>
  <c r="BN137" i="3"/>
  <c r="BU137" i="3" s="1"/>
  <c r="CA137" i="3"/>
  <c r="CB137" i="3"/>
  <c r="CC137" i="3"/>
  <c r="CD137" i="3"/>
  <c r="CE137" i="3"/>
  <c r="CF137" i="3"/>
  <c r="CL137" i="3"/>
  <c r="CM137" i="3"/>
  <c r="CN137" i="3"/>
  <c r="CO137" i="3"/>
  <c r="CP137" i="3"/>
  <c r="CQ137" i="3"/>
  <c r="AQ138" i="3"/>
  <c r="AX138" i="3" s="1"/>
  <c r="AR138" i="3"/>
  <c r="AY138" i="3" s="1"/>
  <c r="AS138" i="3"/>
  <c r="AZ138" i="3" s="1"/>
  <c r="AT138" i="3"/>
  <c r="BA138" i="3" s="1"/>
  <c r="AU138" i="3"/>
  <c r="BB138" i="3" s="1"/>
  <c r="AV138" i="3"/>
  <c r="BC138" i="3" s="1"/>
  <c r="BI138" i="3"/>
  <c r="BP138" i="3" s="1"/>
  <c r="BJ138" i="3"/>
  <c r="BQ138" i="3" s="1"/>
  <c r="BK138" i="3"/>
  <c r="BR138" i="3" s="1"/>
  <c r="BL138" i="3"/>
  <c r="BM138" i="3"/>
  <c r="BT138" i="3" s="1"/>
  <c r="BN138" i="3"/>
  <c r="BU138" i="3" s="1"/>
  <c r="CA138" i="3"/>
  <c r="CB138" i="3"/>
  <c r="CC138" i="3"/>
  <c r="CD138" i="3"/>
  <c r="CE138" i="3"/>
  <c r="CF138" i="3"/>
  <c r="CL138" i="3"/>
  <c r="CM138" i="3"/>
  <c r="CN138" i="3"/>
  <c r="CO138" i="3"/>
  <c r="CP138" i="3"/>
  <c r="CQ138" i="3"/>
  <c r="AQ139" i="3"/>
  <c r="AX139" i="3" s="1"/>
  <c r="AR139" i="3"/>
  <c r="AY139" i="3" s="1"/>
  <c r="AS139" i="3"/>
  <c r="AZ139" i="3" s="1"/>
  <c r="AT139" i="3"/>
  <c r="BA139" i="3" s="1"/>
  <c r="AU139" i="3"/>
  <c r="BB139" i="3" s="1"/>
  <c r="AV139" i="3"/>
  <c r="BC139" i="3" s="1"/>
  <c r="BI139" i="3"/>
  <c r="BP139" i="3" s="1"/>
  <c r="BJ139" i="3"/>
  <c r="BQ139" i="3" s="1"/>
  <c r="BK139" i="3"/>
  <c r="BR139" i="3" s="1"/>
  <c r="BL139" i="3"/>
  <c r="BS139" i="3" s="1"/>
  <c r="BM139" i="3"/>
  <c r="BT139" i="3" s="1"/>
  <c r="BN139" i="3"/>
  <c r="BU139" i="3" s="1"/>
  <c r="CA139" i="3"/>
  <c r="CB139" i="3"/>
  <c r="CC139" i="3"/>
  <c r="CD139" i="3"/>
  <c r="CE139" i="3"/>
  <c r="CF139" i="3"/>
  <c r="CL139" i="3"/>
  <c r="CM139" i="3"/>
  <c r="CN139" i="3"/>
  <c r="CO139" i="3"/>
  <c r="CP139" i="3"/>
  <c r="CQ139" i="3"/>
  <c r="AQ140" i="3"/>
  <c r="AX140" i="3" s="1"/>
  <c r="AR140" i="3"/>
  <c r="AY140" i="3" s="1"/>
  <c r="AS140" i="3"/>
  <c r="AZ140" i="3" s="1"/>
  <c r="AT140" i="3"/>
  <c r="BA140" i="3" s="1"/>
  <c r="AU140" i="3"/>
  <c r="BB140" i="3" s="1"/>
  <c r="AV140" i="3"/>
  <c r="BC140" i="3" s="1"/>
  <c r="BI140" i="3"/>
  <c r="BP140" i="3" s="1"/>
  <c r="BJ140" i="3"/>
  <c r="BQ140" i="3" s="1"/>
  <c r="BK140" i="3"/>
  <c r="BR140" i="3" s="1"/>
  <c r="BL140" i="3"/>
  <c r="BS140" i="3" s="1"/>
  <c r="BM140" i="3"/>
  <c r="BT140" i="3" s="1"/>
  <c r="BN140" i="3"/>
  <c r="BU140" i="3" s="1"/>
  <c r="CA140" i="3"/>
  <c r="CB140" i="3"/>
  <c r="CC140" i="3"/>
  <c r="CD140" i="3"/>
  <c r="CE140" i="3"/>
  <c r="CF140" i="3"/>
  <c r="CL140" i="3"/>
  <c r="CM140" i="3"/>
  <c r="CN140" i="3"/>
  <c r="CO140" i="3"/>
  <c r="CP140" i="3"/>
  <c r="CQ140" i="3"/>
  <c r="G93" i="16"/>
  <c r="H93" i="16" s="1"/>
  <c r="G112" i="16"/>
  <c r="H112" i="16" s="1"/>
  <c r="G112" i="15" s="1"/>
  <c r="M112" i="15" s="1"/>
  <c r="G98" i="16"/>
  <c r="H98" i="16" s="1"/>
  <c r="G13" i="16"/>
  <c r="H13" i="16" s="1"/>
  <c r="G13" i="15" s="1"/>
  <c r="M13" i="15" s="1"/>
  <c r="G113" i="16"/>
  <c r="H113" i="16" s="1"/>
  <c r="AM113" i="3" s="1"/>
  <c r="G122" i="16"/>
  <c r="H122" i="16"/>
  <c r="G122" i="15" s="1"/>
  <c r="M122" i="15" s="1"/>
  <c r="G121" i="16"/>
  <c r="H121" i="16" s="1"/>
  <c r="G14" i="16"/>
  <c r="H14" i="16" s="1"/>
  <c r="G14" i="15" s="1"/>
  <c r="M14" i="15" s="1"/>
  <c r="CW122" i="3"/>
  <c r="CX122" i="3"/>
  <c r="CY122" i="3"/>
  <c r="CZ122" i="3"/>
  <c r="DA122" i="3"/>
  <c r="DB122" i="3"/>
  <c r="CW123" i="3"/>
  <c r="CX123" i="3"/>
  <c r="CY123" i="3"/>
  <c r="CZ123" i="3"/>
  <c r="DA123" i="3"/>
  <c r="DB123" i="3"/>
  <c r="CW124" i="3"/>
  <c r="CX124" i="3"/>
  <c r="CY124" i="3"/>
  <c r="CZ124" i="3"/>
  <c r="DA124" i="3"/>
  <c r="DB124" i="3"/>
  <c r="CW125" i="3"/>
  <c r="CX125" i="3"/>
  <c r="CY125" i="3"/>
  <c r="CZ125" i="3"/>
  <c r="DA125" i="3"/>
  <c r="DB125" i="3"/>
  <c r="CW126" i="3"/>
  <c r="CX126" i="3"/>
  <c r="CY126" i="3"/>
  <c r="CZ126" i="3"/>
  <c r="DA126" i="3"/>
  <c r="DB126" i="3"/>
  <c r="CW127" i="3"/>
  <c r="CX127" i="3"/>
  <c r="CY127" i="3"/>
  <c r="CZ127" i="3"/>
  <c r="DA127" i="3"/>
  <c r="DB127" i="3"/>
  <c r="CW128" i="3"/>
  <c r="CX128" i="3"/>
  <c r="CY128" i="3"/>
  <c r="CZ128" i="3"/>
  <c r="DA128" i="3"/>
  <c r="DB128" i="3"/>
  <c r="CW129" i="3"/>
  <c r="CX129" i="3"/>
  <c r="CY129" i="3"/>
  <c r="CZ129" i="3"/>
  <c r="DA129" i="3"/>
  <c r="DB129" i="3"/>
  <c r="AF1" i="15"/>
  <c r="DH10" i="3"/>
  <c r="DI10" i="3"/>
  <c r="DJ10" i="3"/>
  <c r="DK10" i="3"/>
  <c r="DH11" i="3"/>
  <c r="DI11" i="3"/>
  <c r="DL11" i="3" s="1"/>
  <c r="DM11" i="3" s="1"/>
  <c r="AM11" i="16" s="1"/>
  <c r="AF11" i="15" s="1"/>
  <c r="DJ11" i="3"/>
  <c r="DK11" i="3"/>
  <c r="DH12" i="3"/>
  <c r="DI12" i="3"/>
  <c r="DL12" i="3" s="1"/>
  <c r="DM12" i="3" s="1"/>
  <c r="AM12" i="16" s="1"/>
  <c r="AF12" i="15" s="1"/>
  <c r="DJ12" i="3"/>
  <c r="DK12" i="3"/>
  <c r="DH13" i="3"/>
  <c r="DI13" i="3"/>
  <c r="DL13" i="3" s="1"/>
  <c r="DM13" i="3" s="1"/>
  <c r="AM13" i="16" s="1"/>
  <c r="AF13" i="15" s="1"/>
  <c r="DJ13" i="3"/>
  <c r="DK13" i="3"/>
  <c r="DH14" i="3"/>
  <c r="DI14" i="3"/>
  <c r="DJ14" i="3"/>
  <c r="DK14" i="3"/>
  <c r="DH15" i="3"/>
  <c r="DI15" i="3"/>
  <c r="DJ15" i="3"/>
  <c r="DK15" i="3"/>
  <c r="DH16" i="3"/>
  <c r="DI16" i="3"/>
  <c r="DJ16" i="3"/>
  <c r="DK16" i="3"/>
  <c r="DH17" i="3"/>
  <c r="DI17" i="3"/>
  <c r="DJ17" i="3"/>
  <c r="DK17" i="3"/>
  <c r="DH18" i="3"/>
  <c r="DI18" i="3"/>
  <c r="DJ18" i="3"/>
  <c r="DK18" i="3"/>
  <c r="DH19" i="3"/>
  <c r="DI19" i="3"/>
  <c r="DJ19" i="3"/>
  <c r="DK19" i="3"/>
  <c r="DH20" i="3"/>
  <c r="DI20" i="3"/>
  <c r="DJ20" i="3"/>
  <c r="DK20" i="3"/>
  <c r="DH21" i="3"/>
  <c r="DI21" i="3"/>
  <c r="DJ21" i="3"/>
  <c r="DK21" i="3"/>
  <c r="DH22" i="3"/>
  <c r="DI22" i="3"/>
  <c r="DJ22" i="3"/>
  <c r="DK22" i="3"/>
  <c r="DH23" i="3"/>
  <c r="DI23" i="3"/>
  <c r="DJ23" i="3"/>
  <c r="DK23" i="3"/>
  <c r="DH24" i="3"/>
  <c r="DI24" i="3"/>
  <c r="DJ24" i="3"/>
  <c r="DK24" i="3"/>
  <c r="DH25" i="3"/>
  <c r="DI25" i="3"/>
  <c r="DJ25" i="3"/>
  <c r="DK25" i="3"/>
  <c r="DH26" i="3"/>
  <c r="DI26" i="3"/>
  <c r="DJ26" i="3"/>
  <c r="DK26" i="3"/>
  <c r="DH27" i="3"/>
  <c r="DI27" i="3"/>
  <c r="DJ27" i="3"/>
  <c r="DK27" i="3"/>
  <c r="DH28" i="3"/>
  <c r="DI28" i="3"/>
  <c r="DL28" i="3" s="1"/>
  <c r="DM28" i="3" s="1"/>
  <c r="AM28" i="16" s="1"/>
  <c r="AF28" i="15" s="1"/>
  <c r="DJ28" i="3"/>
  <c r="DK28" i="3"/>
  <c r="DH29" i="3"/>
  <c r="DI29" i="3"/>
  <c r="DJ29" i="3"/>
  <c r="DK29" i="3"/>
  <c r="DH30" i="3"/>
  <c r="DI30" i="3"/>
  <c r="DJ30" i="3"/>
  <c r="DK30" i="3"/>
  <c r="DH31" i="3"/>
  <c r="DI31" i="3"/>
  <c r="DJ31" i="3"/>
  <c r="DK31" i="3"/>
  <c r="DH32" i="3"/>
  <c r="DI32" i="3"/>
  <c r="DL32" i="3" s="1"/>
  <c r="DM32" i="3" s="1"/>
  <c r="AM32" i="16" s="1"/>
  <c r="AF32" i="15" s="1"/>
  <c r="DJ32" i="3"/>
  <c r="DK32" i="3"/>
  <c r="DH33" i="3"/>
  <c r="DI33" i="3"/>
  <c r="DJ33" i="3"/>
  <c r="DK33" i="3"/>
  <c r="DH34" i="3"/>
  <c r="DI34" i="3"/>
  <c r="DJ34" i="3"/>
  <c r="DK34" i="3"/>
  <c r="DH35" i="3"/>
  <c r="DI35" i="3"/>
  <c r="DJ35" i="3"/>
  <c r="DK35" i="3"/>
  <c r="DH36" i="3"/>
  <c r="DI36" i="3"/>
  <c r="DJ36" i="3"/>
  <c r="DK36" i="3"/>
  <c r="DH37" i="3"/>
  <c r="DI37" i="3"/>
  <c r="DJ37" i="3"/>
  <c r="DK37" i="3"/>
  <c r="DH38" i="3"/>
  <c r="DI38" i="3"/>
  <c r="DJ38" i="3"/>
  <c r="DK38" i="3"/>
  <c r="DH39" i="3"/>
  <c r="DI39" i="3"/>
  <c r="DJ39" i="3"/>
  <c r="DK39" i="3"/>
  <c r="DH40" i="3"/>
  <c r="DI40" i="3"/>
  <c r="DJ40" i="3"/>
  <c r="DK40" i="3"/>
  <c r="DH41" i="3"/>
  <c r="DI41" i="3"/>
  <c r="DJ41" i="3"/>
  <c r="DK41" i="3"/>
  <c r="DH42" i="3"/>
  <c r="DI42" i="3"/>
  <c r="DJ42" i="3"/>
  <c r="DK42" i="3"/>
  <c r="DH43" i="3"/>
  <c r="DI43" i="3"/>
  <c r="DJ43" i="3"/>
  <c r="DK43" i="3"/>
  <c r="DH44" i="3"/>
  <c r="DI44" i="3"/>
  <c r="DJ44" i="3"/>
  <c r="DK44" i="3"/>
  <c r="DH45" i="3"/>
  <c r="DI45" i="3"/>
  <c r="DJ45" i="3"/>
  <c r="DK45" i="3"/>
  <c r="DH46" i="3"/>
  <c r="DI46" i="3"/>
  <c r="DJ46" i="3"/>
  <c r="DK46" i="3"/>
  <c r="DH47" i="3"/>
  <c r="DI47" i="3"/>
  <c r="DJ47" i="3"/>
  <c r="DK47" i="3"/>
  <c r="DH48" i="3"/>
  <c r="DI48" i="3"/>
  <c r="DJ48" i="3"/>
  <c r="DK48" i="3"/>
  <c r="DH49" i="3"/>
  <c r="DI49" i="3"/>
  <c r="DJ49" i="3"/>
  <c r="DK49" i="3"/>
  <c r="DH50" i="3"/>
  <c r="DI50" i="3"/>
  <c r="DJ50" i="3"/>
  <c r="DK50" i="3"/>
  <c r="DH51" i="3"/>
  <c r="DI51" i="3"/>
  <c r="DJ51" i="3"/>
  <c r="DK51" i="3"/>
  <c r="DH52" i="3"/>
  <c r="DI52" i="3"/>
  <c r="DJ52" i="3"/>
  <c r="DK52" i="3"/>
  <c r="DH53" i="3"/>
  <c r="DI53" i="3"/>
  <c r="DJ53" i="3"/>
  <c r="DK53" i="3"/>
  <c r="DH54" i="3"/>
  <c r="DI54" i="3"/>
  <c r="DJ54" i="3"/>
  <c r="DK54" i="3"/>
  <c r="DH55" i="3"/>
  <c r="DI55" i="3"/>
  <c r="DJ55" i="3"/>
  <c r="DK55" i="3"/>
  <c r="DH56" i="3"/>
  <c r="DI56" i="3"/>
  <c r="DJ56" i="3"/>
  <c r="DK56" i="3"/>
  <c r="DH57" i="3"/>
  <c r="DI57" i="3"/>
  <c r="DJ57" i="3"/>
  <c r="DK57" i="3"/>
  <c r="DH58" i="3"/>
  <c r="DI58" i="3"/>
  <c r="DJ58" i="3"/>
  <c r="DK58" i="3"/>
  <c r="DH59" i="3"/>
  <c r="DI59" i="3"/>
  <c r="DJ59" i="3"/>
  <c r="DK59" i="3"/>
  <c r="DH60" i="3"/>
  <c r="DI60" i="3"/>
  <c r="DJ60" i="3"/>
  <c r="DK60" i="3"/>
  <c r="DH61" i="3"/>
  <c r="DI61" i="3"/>
  <c r="DJ61" i="3"/>
  <c r="DK61" i="3"/>
  <c r="DH62" i="3"/>
  <c r="DI62" i="3"/>
  <c r="DJ62" i="3"/>
  <c r="DK62" i="3"/>
  <c r="DH65" i="3"/>
  <c r="DI65" i="3"/>
  <c r="DJ65" i="3"/>
  <c r="DK65" i="3"/>
  <c r="DH66" i="3"/>
  <c r="DI66" i="3"/>
  <c r="DJ66" i="3"/>
  <c r="DK66" i="3"/>
  <c r="DH67" i="3"/>
  <c r="DI67" i="3"/>
  <c r="DJ67" i="3"/>
  <c r="DK67" i="3"/>
  <c r="DH68" i="3"/>
  <c r="DI68" i="3"/>
  <c r="DJ68" i="3"/>
  <c r="DK68" i="3"/>
  <c r="DH69" i="3"/>
  <c r="DI69" i="3"/>
  <c r="DJ69" i="3"/>
  <c r="DK69" i="3"/>
  <c r="DH70" i="3"/>
  <c r="DI70" i="3"/>
  <c r="DJ70" i="3"/>
  <c r="DK70" i="3"/>
  <c r="DH71" i="3"/>
  <c r="DI71" i="3"/>
  <c r="DJ71" i="3"/>
  <c r="DK71" i="3"/>
  <c r="DH72" i="3"/>
  <c r="DI72" i="3"/>
  <c r="DJ72" i="3"/>
  <c r="DK72" i="3"/>
  <c r="DH73" i="3"/>
  <c r="DI73" i="3"/>
  <c r="DJ73" i="3"/>
  <c r="DK73" i="3"/>
  <c r="DH74" i="3"/>
  <c r="DL74" i="3" s="1"/>
  <c r="DM74" i="3" s="1"/>
  <c r="AM74" i="16" s="1"/>
  <c r="AF74" i="15" s="1"/>
  <c r="DI74" i="3"/>
  <c r="DJ74" i="3"/>
  <c r="DK74" i="3"/>
  <c r="DH75" i="3"/>
  <c r="DI75" i="3"/>
  <c r="DJ75" i="3"/>
  <c r="DK75" i="3"/>
  <c r="DH76" i="3"/>
  <c r="DI76" i="3"/>
  <c r="DJ76" i="3"/>
  <c r="DK76" i="3"/>
  <c r="DH77" i="3"/>
  <c r="DI77" i="3"/>
  <c r="DJ77" i="3"/>
  <c r="DK77" i="3"/>
  <c r="DH78" i="3"/>
  <c r="DI78" i="3"/>
  <c r="DJ78" i="3"/>
  <c r="DK78" i="3"/>
  <c r="DH79" i="3"/>
  <c r="DI79" i="3"/>
  <c r="DJ79" i="3"/>
  <c r="DK79" i="3"/>
  <c r="DH80" i="3"/>
  <c r="DI80" i="3"/>
  <c r="DJ80" i="3"/>
  <c r="DK80" i="3"/>
  <c r="DH81" i="3"/>
  <c r="DI81" i="3"/>
  <c r="DJ81" i="3"/>
  <c r="DK81" i="3"/>
  <c r="DH82" i="3"/>
  <c r="DI82" i="3"/>
  <c r="DJ82" i="3"/>
  <c r="DK82" i="3"/>
  <c r="DH83" i="3"/>
  <c r="DI83" i="3"/>
  <c r="DJ83" i="3"/>
  <c r="DK83" i="3"/>
  <c r="DH84" i="3"/>
  <c r="DI84" i="3"/>
  <c r="DJ84" i="3"/>
  <c r="DK84" i="3"/>
  <c r="DH85" i="3"/>
  <c r="DI85" i="3"/>
  <c r="DJ85" i="3"/>
  <c r="DK85" i="3"/>
  <c r="DH86" i="3"/>
  <c r="DI86" i="3"/>
  <c r="DJ86" i="3"/>
  <c r="DK86" i="3"/>
  <c r="DH87" i="3"/>
  <c r="DI87" i="3"/>
  <c r="DJ87" i="3"/>
  <c r="DK87" i="3"/>
  <c r="DH88" i="3"/>
  <c r="DI88" i="3"/>
  <c r="DJ88" i="3"/>
  <c r="DK88" i="3"/>
  <c r="DH89" i="3"/>
  <c r="DI89" i="3"/>
  <c r="DJ89" i="3"/>
  <c r="DK89" i="3"/>
  <c r="DH90" i="3"/>
  <c r="DI90" i="3"/>
  <c r="DJ90" i="3"/>
  <c r="DK90" i="3"/>
  <c r="DH91" i="3"/>
  <c r="DI91" i="3"/>
  <c r="DJ91" i="3"/>
  <c r="DK91" i="3"/>
  <c r="DH92" i="3"/>
  <c r="DI92" i="3"/>
  <c r="DJ92" i="3"/>
  <c r="DK92" i="3"/>
  <c r="DH93" i="3"/>
  <c r="DI93" i="3"/>
  <c r="DJ93" i="3"/>
  <c r="DK93" i="3"/>
  <c r="DH94" i="3"/>
  <c r="DI94" i="3"/>
  <c r="DJ94" i="3"/>
  <c r="DK94" i="3"/>
  <c r="DH95" i="3"/>
  <c r="DI95" i="3"/>
  <c r="DJ95" i="3"/>
  <c r="DK95" i="3"/>
  <c r="DH96" i="3"/>
  <c r="DI96" i="3"/>
  <c r="DJ96" i="3"/>
  <c r="DK96" i="3"/>
  <c r="DH97" i="3"/>
  <c r="DI97" i="3"/>
  <c r="DJ97" i="3"/>
  <c r="DK97" i="3"/>
  <c r="DH98" i="3"/>
  <c r="DL98" i="3" s="1"/>
  <c r="DM98" i="3" s="1"/>
  <c r="AM98" i="16" s="1"/>
  <c r="AF98" i="15" s="1"/>
  <c r="DI98" i="3"/>
  <c r="DJ98" i="3"/>
  <c r="DK98" i="3"/>
  <c r="DH99" i="3"/>
  <c r="DI99" i="3"/>
  <c r="DJ99" i="3"/>
  <c r="DK99" i="3"/>
  <c r="DH100" i="3"/>
  <c r="DI100" i="3"/>
  <c r="DJ100" i="3"/>
  <c r="DK100" i="3"/>
  <c r="DH101" i="3"/>
  <c r="DI101" i="3"/>
  <c r="DJ101" i="3"/>
  <c r="DK101" i="3"/>
  <c r="DH102" i="3"/>
  <c r="DI102" i="3"/>
  <c r="DJ102" i="3"/>
  <c r="DK102" i="3"/>
  <c r="DH103" i="3"/>
  <c r="DI103" i="3"/>
  <c r="DJ103" i="3"/>
  <c r="DK103" i="3"/>
  <c r="DH104" i="3"/>
  <c r="DL104" i="3" s="1"/>
  <c r="DM104" i="3" s="1"/>
  <c r="AM104" i="16" s="1"/>
  <c r="AF104" i="15" s="1"/>
  <c r="DI104" i="3"/>
  <c r="DJ104" i="3"/>
  <c r="DK104" i="3"/>
  <c r="DH105" i="3"/>
  <c r="DI105" i="3"/>
  <c r="DJ105" i="3"/>
  <c r="DK105" i="3"/>
  <c r="DH106" i="3"/>
  <c r="DI106" i="3"/>
  <c r="DJ106" i="3"/>
  <c r="DK106" i="3"/>
  <c r="DH107" i="3"/>
  <c r="DL107" i="3" s="1"/>
  <c r="DM107" i="3" s="1"/>
  <c r="AM107" i="16" s="1"/>
  <c r="AF107" i="15" s="1"/>
  <c r="DI107" i="3"/>
  <c r="DJ107" i="3"/>
  <c r="DK107" i="3"/>
  <c r="DH108" i="3"/>
  <c r="DI108" i="3"/>
  <c r="DJ108" i="3"/>
  <c r="DL108" i="3" s="1"/>
  <c r="DM108" i="3" s="1"/>
  <c r="AM108" i="16" s="1"/>
  <c r="AF108" i="15" s="1"/>
  <c r="DK108" i="3"/>
  <c r="DH109" i="3"/>
  <c r="DI109" i="3"/>
  <c r="DJ109" i="3"/>
  <c r="DK109" i="3"/>
  <c r="DH110" i="3"/>
  <c r="DI110" i="3"/>
  <c r="DJ110" i="3"/>
  <c r="DK110" i="3"/>
  <c r="DH111" i="3"/>
  <c r="DI111" i="3"/>
  <c r="DJ111" i="3"/>
  <c r="DK111" i="3"/>
  <c r="DH112" i="3"/>
  <c r="DI112" i="3"/>
  <c r="DJ112" i="3"/>
  <c r="DK112" i="3"/>
  <c r="DH113" i="3"/>
  <c r="DI113" i="3"/>
  <c r="DJ113" i="3"/>
  <c r="DK113" i="3"/>
  <c r="DH114" i="3"/>
  <c r="DI114" i="3"/>
  <c r="DJ114" i="3"/>
  <c r="DK114" i="3"/>
  <c r="DH115" i="3"/>
  <c r="DI115" i="3"/>
  <c r="DJ115" i="3"/>
  <c r="DK115" i="3"/>
  <c r="DH116" i="3"/>
  <c r="DI116" i="3"/>
  <c r="DJ116" i="3"/>
  <c r="DL116" i="3" s="1"/>
  <c r="DM116" i="3" s="1"/>
  <c r="AM116" i="16" s="1"/>
  <c r="AF116" i="15" s="1"/>
  <c r="DK116" i="3"/>
  <c r="DH121" i="3"/>
  <c r="DI121" i="3"/>
  <c r="DJ121" i="3"/>
  <c r="DK121" i="3"/>
  <c r="DH122" i="3"/>
  <c r="DI122" i="3"/>
  <c r="DJ122" i="3"/>
  <c r="DK122" i="3"/>
  <c r="DH123" i="3"/>
  <c r="DI123" i="3"/>
  <c r="DJ123" i="3"/>
  <c r="DK123" i="3"/>
  <c r="DH124" i="3"/>
  <c r="DI124" i="3"/>
  <c r="DL124" i="3"/>
  <c r="DM124" i="3" s="1"/>
  <c r="AM124" i="16" s="1"/>
  <c r="AF124" i="15" s="1"/>
  <c r="DJ124" i="3"/>
  <c r="DK124" i="3"/>
  <c r="DH125" i="3"/>
  <c r="DI125" i="3"/>
  <c r="DJ125" i="3"/>
  <c r="DK125" i="3"/>
  <c r="DH126" i="3"/>
  <c r="DI126" i="3"/>
  <c r="DJ126" i="3"/>
  <c r="DK126" i="3"/>
  <c r="DH127" i="3"/>
  <c r="DI127" i="3"/>
  <c r="DJ127" i="3"/>
  <c r="DK127" i="3"/>
  <c r="DH128" i="3"/>
  <c r="DI128" i="3"/>
  <c r="DJ128" i="3"/>
  <c r="DK128" i="3"/>
  <c r="DH129" i="3"/>
  <c r="DI129" i="3"/>
  <c r="DJ129" i="3"/>
  <c r="DK129" i="3"/>
  <c r="DH130" i="3"/>
  <c r="DI130" i="3"/>
  <c r="DJ130" i="3"/>
  <c r="DK130" i="3"/>
  <c r="DH131" i="3"/>
  <c r="DL131" i="3" s="1"/>
  <c r="DM131" i="3" s="1"/>
  <c r="DI131" i="3"/>
  <c r="DJ131" i="3"/>
  <c r="DK131" i="3"/>
  <c r="DH132" i="3"/>
  <c r="DI132" i="3"/>
  <c r="DJ132" i="3"/>
  <c r="DK132" i="3"/>
  <c r="DH133" i="3"/>
  <c r="DI133" i="3"/>
  <c r="DJ133" i="3"/>
  <c r="DK133" i="3"/>
  <c r="DH134" i="3"/>
  <c r="DI134" i="3"/>
  <c r="DJ134" i="3"/>
  <c r="DK134" i="3"/>
  <c r="DH135" i="3"/>
  <c r="DI135" i="3"/>
  <c r="DJ135" i="3"/>
  <c r="DK135" i="3"/>
  <c r="DH136" i="3"/>
  <c r="DI136" i="3"/>
  <c r="DJ136" i="3"/>
  <c r="DK136" i="3"/>
  <c r="DH137" i="3"/>
  <c r="DI137" i="3"/>
  <c r="DJ137" i="3"/>
  <c r="DK137" i="3"/>
  <c r="DH138" i="3"/>
  <c r="DI138" i="3"/>
  <c r="DJ138" i="3"/>
  <c r="DK138" i="3"/>
  <c r="DH139" i="3"/>
  <c r="DL139" i="3" s="1"/>
  <c r="DM139" i="3" s="1"/>
  <c r="AM139" i="16" s="1"/>
  <c r="DI139" i="3"/>
  <c r="DJ139" i="3"/>
  <c r="DK139" i="3"/>
  <c r="DH140" i="3"/>
  <c r="DI140" i="3"/>
  <c r="DJ140" i="3"/>
  <c r="DK140" i="3"/>
  <c r="DL10" i="3"/>
  <c r="DM10" i="3" s="1"/>
  <c r="B112" i="23"/>
  <c r="B106" i="23"/>
  <c r="B102" i="23"/>
  <c r="B97" i="23"/>
  <c r="B92" i="23"/>
  <c r="B84" i="23"/>
  <c r="B72" i="23"/>
  <c r="B64" i="23"/>
  <c r="B54" i="23"/>
  <c r="B44" i="23"/>
  <c r="B35" i="23"/>
  <c r="B27" i="23"/>
  <c r="B20" i="23"/>
  <c r="B125" i="23"/>
  <c r="B11" i="23"/>
  <c r="Q28" i="13"/>
  <c r="Q28" i="24" s="1"/>
  <c r="K28" i="13"/>
  <c r="K28" i="24" s="1"/>
  <c r="F28" i="13"/>
  <c r="F28" i="24" s="1"/>
  <c r="C28" i="13"/>
  <c r="C28" i="24"/>
  <c r="A140" i="15"/>
  <c r="A139" i="15"/>
  <c r="N32" i="13"/>
  <c r="N31" i="13"/>
  <c r="AN25" i="13"/>
  <c r="AN25" i="24" s="1"/>
  <c r="DF130" i="3"/>
  <c r="CX121" i="3"/>
  <c r="CY121" i="3"/>
  <c r="CZ121" i="3"/>
  <c r="DA121" i="3"/>
  <c r="DB121" i="3"/>
  <c r="CW121" i="3"/>
  <c r="B51" i="15"/>
  <c r="B52" i="15"/>
  <c r="B53" i="15"/>
  <c r="B54" i="15"/>
  <c r="B55" i="15"/>
  <c r="B56" i="15"/>
  <c r="B57" i="15"/>
  <c r="B58" i="15"/>
  <c r="B59" i="15"/>
  <c r="B60" i="15"/>
  <c r="B52" i="16"/>
  <c r="B53" i="16"/>
  <c r="B54" i="16"/>
  <c r="B55" i="16"/>
  <c r="B56" i="16"/>
  <c r="B57" i="16"/>
  <c r="B58" i="16"/>
  <c r="B59" i="16"/>
  <c r="B60" i="16"/>
  <c r="U41" i="13"/>
  <c r="U44" i="13" s="1"/>
  <c r="D139" i="15"/>
  <c r="AA41" i="13"/>
  <c r="AC41" i="13"/>
  <c r="AC42" i="13" s="1"/>
  <c r="AB41" i="13"/>
  <c r="AB42" i="13" s="1"/>
  <c r="AM96" i="3"/>
  <c r="AM131" i="3"/>
  <c r="AM137" i="3"/>
  <c r="AM10" i="3"/>
  <c r="AM62" i="3"/>
  <c r="AM3" i="3"/>
  <c r="AM2" i="3"/>
  <c r="S131" i="15"/>
  <c r="T131" i="15"/>
  <c r="U131" i="15"/>
  <c r="V131" i="15"/>
  <c r="W131" i="15"/>
  <c r="X131" i="15"/>
  <c r="Y131" i="15"/>
  <c r="Z131" i="15"/>
  <c r="AA131" i="15"/>
  <c r="AB131" i="15"/>
  <c r="AC131" i="15"/>
  <c r="AD131" i="15"/>
  <c r="I34" i="13"/>
  <c r="W30" i="13"/>
  <c r="A142" i="16"/>
  <c r="A141" i="16"/>
  <c r="A62" i="16"/>
  <c r="A10" i="16"/>
  <c r="A137" i="16"/>
  <c r="A96" i="16"/>
  <c r="A96" i="15" s="1"/>
  <c r="A133" i="15"/>
  <c r="B133" i="15"/>
  <c r="A134" i="15"/>
  <c r="B134" i="15"/>
  <c r="A135" i="15"/>
  <c r="B135" i="15"/>
  <c r="B132" i="15"/>
  <c r="A132" i="15"/>
  <c r="A62" i="15"/>
  <c r="S120" i="15"/>
  <c r="T120" i="15"/>
  <c r="U120" i="15"/>
  <c r="V120" i="15"/>
  <c r="W120" i="15"/>
  <c r="X120" i="15"/>
  <c r="Y120" i="15"/>
  <c r="Z120" i="15"/>
  <c r="AA120" i="15"/>
  <c r="AB120" i="15"/>
  <c r="AC120" i="15"/>
  <c r="AD120" i="15"/>
  <c r="B122" i="15"/>
  <c r="B123" i="15"/>
  <c r="B124" i="15"/>
  <c r="B125" i="15"/>
  <c r="B126" i="15"/>
  <c r="B127" i="15"/>
  <c r="B128" i="15"/>
  <c r="B129" i="15"/>
  <c r="B121" i="15"/>
  <c r="A121" i="15"/>
  <c r="D62" i="15"/>
  <c r="D8" i="15" s="1"/>
  <c r="D6" i="15"/>
  <c r="E62" i="15"/>
  <c r="E8" i="15" s="1"/>
  <c r="E6" i="15" s="1"/>
  <c r="C62" i="15"/>
  <c r="C8" i="15" s="1"/>
  <c r="C6" i="15" s="1"/>
  <c r="S96" i="15"/>
  <c r="T96" i="15"/>
  <c r="U96" i="15"/>
  <c r="V96" i="15"/>
  <c r="W96" i="15"/>
  <c r="W62" i="15" s="1"/>
  <c r="W8" i="15" s="1"/>
  <c r="W6" i="15" s="1"/>
  <c r="J19" i="17" s="1"/>
  <c r="X96" i="15"/>
  <c r="Y96" i="15"/>
  <c r="Z96" i="15"/>
  <c r="AA96" i="15"/>
  <c r="AB96" i="15"/>
  <c r="AC96" i="15"/>
  <c r="AD96" i="15"/>
  <c r="AD62" i="15" s="1"/>
  <c r="B98" i="15"/>
  <c r="A99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97" i="15"/>
  <c r="S64" i="15"/>
  <c r="T64" i="15"/>
  <c r="U64" i="15"/>
  <c r="U62" i="15" s="1"/>
  <c r="U8" i="15" s="1"/>
  <c r="V64" i="15"/>
  <c r="W64" i="15"/>
  <c r="X64" i="15"/>
  <c r="X62" i="15" s="1"/>
  <c r="Y64" i="15"/>
  <c r="Z64" i="15"/>
  <c r="Z62" i="15" s="1"/>
  <c r="AA64" i="15"/>
  <c r="AA62" i="15" s="1"/>
  <c r="AA8" i="15" s="1"/>
  <c r="AB64" i="15"/>
  <c r="AB62" i="15" s="1"/>
  <c r="AC64" i="15"/>
  <c r="AD64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65" i="15"/>
  <c r="S10" i="15"/>
  <c r="T10" i="15"/>
  <c r="U10" i="15"/>
  <c r="V10" i="15"/>
  <c r="W10" i="15"/>
  <c r="X10" i="15"/>
  <c r="X8" i="15"/>
  <c r="Y10" i="15"/>
  <c r="Z10" i="15"/>
  <c r="AA10" i="15"/>
  <c r="AB10" i="15"/>
  <c r="AC10" i="15"/>
  <c r="AD10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11" i="15"/>
  <c r="T62" i="15"/>
  <c r="T8" i="15"/>
  <c r="F64" i="15"/>
  <c r="P64" i="15"/>
  <c r="O10" i="15"/>
  <c r="X4" i="15"/>
  <c r="AB4" i="15"/>
  <c r="Y4" i="15"/>
  <c r="AC4" i="15" s="1"/>
  <c r="Z4" i="15"/>
  <c r="AD4" i="15" s="1"/>
  <c r="W4" i="15"/>
  <c r="AA4" i="15"/>
  <c r="Q32" i="13"/>
  <c r="Q31" i="13"/>
  <c r="K32" i="13"/>
  <c r="F32" i="13"/>
  <c r="C32" i="13"/>
  <c r="AA3" i="3"/>
  <c r="AG3" i="16" s="1"/>
  <c r="Q3" i="3"/>
  <c r="V3" i="3" s="1"/>
  <c r="AC3" i="16" s="1"/>
  <c r="Y3" i="16"/>
  <c r="G3" i="3"/>
  <c r="L3" i="3" s="1"/>
  <c r="U3" i="16" s="1"/>
  <c r="AF141" i="3"/>
  <c r="AA141" i="3"/>
  <c r="V141" i="3"/>
  <c r="Q141" i="3"/>
  <c r="L141" i="3"/>
  <c r="G141" i="3"/>
  <c r="AF136" i="3"/>
  <c r="AA136" i="3"/>
  <c r="CP136" i="3" s="1"/>
  <c r="V136" i="3"/>
  <c r="AT136" i="3" s="1"/>
  <c r="BA136" i="3" s="1"/>
  <c r="Q136" i="3"/>
  <c r="BK136" i="3" s="1"/>
  <c r="BR136" i="3" s="1"/>
  <c r="L136" i="3"/>
  <c r="G136" i="3"/>
  <c r="AQ136" i="3" s="1"/>
  <c r="AX136" i="3" s="1"/>
  <c r="AF130" i="3"/>
  <c r="CQ130" i="3" s="1"/>
  <c r="AA130" i="3"/>
  <c r="BM130" i="3" s="1"/>
  <c r="BT130" i="3" s="1"/>
  <c r="V130" i="3"/>
  <c r="Q130" i="3"/>
  <c r="AS130" i="3" s="1"/>
  <c r="AZ130" i="3" s="1"/>
  <c r="L130" i="3"/>
  <c r="CM130" i="3" s="1"/>
  <c r="G130" i="3"/>
  <c r="BI130" i="3" s="1"/>
  <c r="BP130" i="3" s="1"/>
  <c r="AF117" i="3"/>
  <c r="AA117" i="3"/>
  <c r="V117" i="3"/>
  <c r="Q117" i="3"/>
  <c r="CN117" i="3" s="1"/>
  <c r="L117" i="3"/>
  <c r="AR117" i="3" s="1"/>
  <c r="AY117" i="3" s="1"/>
  <c r="G117" i="3"/>
  <c r="AQ117" i="3" s="1"/>
  <c r="AX117" i="3" s="1"/>
  <c r="AF95" i="3"/>
  <c r="BN95" i="3" s="1"/>
  <c r="BU95" i="3" s="1"/>
  <c r="AA95" i="3"/>
  <c r="V95" i="3"/>
  <c r="Q95" i="3"/>
  <c r="BK95" i="3" s="1"/>
  <c r="BR95" i="3" s="1"/>
  <c r="L95" i="3"/>
  <c r="CM95" i="3" s="1"/>
  <c r="G95" i="3"/>
  <c r="BI95" i="3" s="1"/>
  <c r="BP95" i="3" s="1"/>
  <c r="AF61" i="3"/>
  <c r="BN61" i="3" s="1"/>
  <c r="BU61" i="3" s="1"/>
  <c r="AA61" i="3"/>
  <c r="V61" i="3"/>
  <c r="Q61" i="3"/>
  <c r="L61" i="3"/>
  <c r="CM61" i="3" s="1"/>
  <c r="G61" i="3"/>
  <c r="A139" i="16"/>
  <c r="B139" i="16"/>
  <c r="A140" i="16"/>
  <c r="B140" i="16"/>
  <c r="B138" i="16"/>
  <c r="A138" i="16"/>
  <c r="A133" i="16"/>
  <c r="B133" i="16"/>
  <c r="A134" i="16"/>
  <c r="B134" i="16"/>
  <c r="A135" i="16"/>
  <c r="B135" i="16"/>
  <c r="B132" i="16"/>
  <c r="A132" i="16"/>
  <c r="A122" i="16"/>
  <c r="B122" i="16"/>
  <c r="B123" i="16"/>
  <c r="B124" i="16"/>
  <c r="B125" i="16"/>
  <c r="B126" i="16"/>
  <c r="B127" i="16"/>
  <c r="B128" i="16"/>
  <c r="B129" i="16"/>
  <c r="B121" i="16"/>
  <c r="A121" i="16"/>
  <c r="A98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97" i="16"/>
  <c r="A97" i="16"/>
  <c r="B86" i="16"/>
  <c r="B87" i="16"/>
  <c r="B88" i="16"/>
  <c r="B89" i="16"/>
  <c r="B90" i="16"/>
  <c r="B91" i="16"/>
  <c r="B92" i="16"/>
  <c r="B93" i="16"/>
  <c r="B94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65" i="16"/>
  <c r="A65" i="16"/>
  <c r="B44" i="16"/>
  <c r="B45" i="16"/>
  <c r="B46" i="16"/>
  <c r="B47" i="16"/>
  <c r="B48" i="16"/>
  <c r="B49" i="16"/>
  <c r="B50" i="16"/>
  <c r="B51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11" i="16"/>
  <c r="CM117" i="3"/>
  <c r="BJ117" i="3"/>
  <c r="BQ117" i="3" s="1"/>
  <c r="BK117" i="3"/>
  <c r="BR117" i="3" s="1"/>
  <c r="CO136" i="3"/>
  <c r="BJ95" i="3"/>
  <c r="BQ95" i="3" s="1"/>
  <c r="AV130" i="3"/>
  <c r="BC130" i="3" s="1"/>
  <c r="N141" i="16"/>
  <c r="Q141" i="16"/>
  <c r="O141" i="16"/>
  <c r="S141" i="16"/>
  <c r="AA141" i="16"/>
  <c r="AI141" i="16"/>
  <c r="AG141" i="16"/>
  <c r="AD141" i="16"/>
  <c r="Z141" i="16"/>
  <c r="AC141" i="16"/>
  <c r="Y141" i="16"/>
  <c r="R141" i="16"/>
  <c r="X141" i="16"/>
  <c r="AF141" i="16"/>
  <c r="AE141" i="16"/>
  <c r="W141" i="16"/>
  <c r="V141" i="16"/>
  <c r="AK141" i="16"/>
  <c r="U141" i="16"/>
  <c r="T141" i="16"/>
  <c r="AB141" i="16"/>
  <c r="AJ141" i="16"/>
  <c r="P141" i="16"/>
  <c r="AA131" i="16"/>
  <c r="Y131" i="16"/>
  <c r="T96" i="16"/>
  <c r="Y64" i="16"/>
  <c r="X64" i="16"/>
  <c r="Q64" i="16"/>
  <c r="P64" i="16"/>
  <c r="O64" i="16"/>
  <c r="S10" i="16"/>
  <c r="R4" i="16"/>
  <c r="V4" i="16"/>
  <c r="Z4" i="16" s="1"/>
  <c r="AD4" i="16" s="1"/>
  <c r="AH4" i="16" s="1"/>
  <c r="Q4" i="16"/>
  <c r="U4" i="16" s="1"/>
  <c r="Y4" i="16" s="1"/>
  <c r="AC4" i="16" s="1"/>
  <c r="AG4" i="16" s="1"/>
  <c r="AK4" i="16" s="1"/>
  <c r="P4" i="16"/>
  <c r="T4" i="16" s="1"/>
  <c r="X4" i="16" s="1"/>
  <c r="AB4" i="16" s="1"/>
  <c r="AF4" i="16" s="1"/>
  <c r="AJ4" i="16" s="1"/>
  <c r="O4" i="16"/>
  <c r="S4" i="16" s="1"/>
  <c r="W4" i="16" s="1"/>
  <c r="AA4" i="16" s="1"/>
  <c r="AE4" i="16" s="1"/>
  <c r="AI4" i="16" s="1"/>
  <c r="R3" i="16"/>
  <c r="V3" i="16" s="1"/>
  <c r="Z3" i="16"/>
  <c r="AD3" i="16" s="1"/>
  <c r="AH3" i="16" s="1"/>
  <c r="D141" i="3"/>
  <c r="E141" i="3"/>
  <c r="F141" i="3"/>
  <c r="H141" i="3"/>
  <c r="I141" i="3"/>
  <c r="J141" i="3"/>
  <c r="K141" i="3"/>
  <c r="M141" i="3"/>
  <c r="N141" i="3"/>
  <c r="O141" i="3"/>
  <c r="P141" i="3"/>
  <c r="R141" i="3"/>
  <c r="S141" i="3"/>
  <c r="T141" i="3"/>
  <c r="U141" i="3"/>
  <c r="W141" i="3"/>
  <c r="X141" i="3"/>
  <c r="Y141" i="3"/>
  <c r="Z141" i="3"/>
  <c r="AB141" i="3"/>
  <c r="AC141" i="3"/>
  <c r="AD141" i="3"/>
  <c r="AE141" i="3"/>
  <c r="C141" i="3"/>
  <c r="D136" i="3"/>
  <c r="E136" i="3"/>
  <c r="F136" i="3"/>
  <c r="H136" i="3"/>
  <c r="I136" i="3"/>
  <c r="J136" i="3"/>
  <c r="K136" i="3"/>
  <c r="M136" i="3"/>
  <c r="N136" i="3"/>
  <c r="O136" i="3"/>
  <c r="P136" i="3"/>
  <c r="R136" i="3"/>
  <c r="S136" i="3"/>
  <c r="T136" i="3"/>
  <c r="U136" i="3"/>
  <c r="W136" i="3"/>
  <c r="X136" i="3"/>
  <c r="Y136" i="3"/>
  <c r="Z136" i="3"/>
  <c r="AB136" i="3"/>
  <c r="AC136" i="3"/>
  <c r="CF136" i="3" s="1"/>
  <c r="AD136" i="3"/>
  <c r="AE136" i="3"/>
  <c r="C136" i="3"/>
  <c r="D130" i="3"/>
  <c r="E130" i="3"/>
  <c r="F130" i="3"/>
  <c r="H130" i="3"/>
  <c r="I130" i="3"/>
  <c r="J130" i="3"/>
  <c r="K130" i="3"/>
  <c r="M130" i="3"/>
  <c r="N130" i="3"/>
  <c r="O130" i="3"/>
  <c r="P130" i="3"/>
  <c r="R130" i="3"/>
  <c r="S130" i="3"/>
  <c r="T130" i="3"/>
  <c r="U130" i="3"/>
  <c r="W130" i="3"/>
  <c r="X130" i="3"/>
  <c r="Y130" i="3"/>
  <c r="Z130" i="3"/>
  <c r="AB130" i="3"/>
  <c r="AC130" i="3"/>
  <c r="AD130" i="3"/>
  <c r="AE130" i="3"/>
  <c r="C130" i="3"/>
  <c r="D117" i="3"/>
  <c r="E117" i="3"/>
  <c r="F117" i="3"/>
  <c r="H117" i="3"/>
  <c r="I117" i="3"/>
  <c r="J117" i="3"/>
  <c r="K117" i="3"/>
  <c r="M117" i="3"/>
  <c r="N117" i="3"/>
  <c r="O117" i="3"/>
  <c r="P117" i="3"/>
  <c r="P118" i="3" s="1"/>
  <c r="R117" i="3"/>
  <c r="S117" i="3"/>
  <c r="T117" i="3"/>
  <c r="U117" i="3"/>
  <c r="W117" i="3"/>
  <c r="X117" i="3"/>
  <c r="Y117" i="3"/>
  <c r="Y118" i="3" s="1"/>
  <c r="Y119" i="3" s="1"/>
  <c r="Y142" i="3" s="1"/>
  <c r="Z117" i="3"/>
  <c r="AB117" i="3"/>
  <c r="AC117" i="3"/>
  <c r="AD117" i="3"/>
  <c r="AE117" i="3"/>
  <c r="C117" i="3"/>
  <c r="D95" i="3"/>
  <c r="D118" i="3" s="1"/>
  <c r="E95" i="3"/>
  <c r="F95" i="3"/>
  <c r="H95" i="3"/>
  <c r="I95" i="3"/>
  <c r="J95" i="3"/>
  <c r="K95" i="3"/>
  <c r="K118" i="3" s="1"/>
  <c r="M95" i="3"/>
  <c r="N95" i="3"/>
  <c r="O95" i="3"/>
  <c r="P95" i="3"/>
  <c r="R95" i="3"/>
  <c r="S95" i="3"/>
  <c r="T95" i="3"/>
  <c r="U95" i="3"/>
  <c r="W95" i="3"/>
  <c r="W118" i="3" s="1"/>
  <c r="X95" i="3"/>
  <c r="CE95" i="3" s="1"/>
  <c r="Y95" i="3"/>
  <c r="Z95" i="3"/>
  <c r="AB95" i="3"/>
  <c r="AC95" i="3"/>
  <c r="AC118" i="3" s="1"/>
  <c r="AD95" i="3"/>
  <c r="AE95" i="3"/>
  <c r="C95" i="3"/>
  <c r="H61" i="3"/>
  <c r="I61" i="3"/>
  <c r="J61" i="3"/>
  <c r="K61" i="3"/>
  <c r="M61" i="3"/>
  <c r="N61" i="3"/>
  <c r="O61" i="3"/>
  <c r="P61" i="3"/>
  <c r="R61" i="3"/>
  <c r="S61" i="3"/>
  <c r="T61" i="3"/>
  <c r="U61" i="3"/>
  <c r="W61" i="3"/>
  <c r="X61" i="3"/>
  <c r="Y61" i="3"/>
  <c r="Z61" i="3"/>
  <c r="AB61" i="3"/>
  <c r="AC61" i="3"/>
  <c r="AD61" i="3"/>
  <c r="AE61" i="3"/>
  <c r="D61" i="3"/>
  <c r="E61" i="3"/>
  <c r="F61" i="3"/>
  <c r="C61" i="3"/>
  <c r="H3" i="3"/>
  <c r="M3" i="3" s="1"/>
  <c r="R3" i="3" s="1"/>
  <c r="W3" i="3" s="1"/>
  <c r="AB3" i="3" s="1"/>
  <c r="L4" i="3"/>
  <c r="Q4" i="3" s="1"/>
  <c r="V4" i="3" s="1"/>
  <c r="AA4" i="3" s="1"/>
  <c r="AF4" i="3" s="1"/>
  <c r="H4" i="3"/>
  <c r="M4" i="3" s="1"/>
  <c r="R4" i="3" s="1"/>
  <c r="W4" i="3" s="1"/>
  <c r="AB4" i="3" s="1"/>
  <c r="P131" i="15"/>
  <c r="O131" i="15"/>
  <c r="Q131" i="15"/>
  <c r="C31" i="13"/>
  <c r="F31" i="13"/>
  <c r="K31" i="13"/>
  <c r="AH137" i="15"/>
  <c r="S34" i="13"/>
  <c r="AI137" i="15"/>
  <c r="K4" i="3"/>
  <c r="P4" i="3" s="1"/>
  <c r="U4" i="3" s="1"/>
  <c r="Z4" i="3" s="1"/>
  <c r="AE4" i="3" s="1"/>
  <c r="J4" i="3"/>
  <c r="O4" i="3" s="1"/>
  <c r="T4" i="3" s="1"/>
  <c r="Y4" i="3" s="1"/>
  <c r="AD4" i="3" s="1"/>
  <c r="I4" i="3"/>
  <c r="N4" i="3" s="1"/>
  <c r="S4" i="3" s="1"/>
  <c r="X4" i="3" s="1"/>
  <c r="AC4" i="3" s="1"/>
  <c r="AJ137" i="15"/>
  <c r="A11" i="15"/>
  <c r="A11" i="16"/>
  <c r="K33" i="13"/>
  <c r="G134" i="16"/>
  <c r="H134" i="16" s="1"/>
  <c r="N131" i="16"/>
  <c r="DL110" i="3"/>
  <c r="DM110" i="3" s="1"/>
  <c r="AM110" i="16" s="1"/>
  <c r="AF110" i="15" s="1"/>
  <c r="CQ95" i="3"/>
  <c r="AV95" i="3"/>
  <c r="BC95" i="3" s="1"/>
  <c r="CL61" i="3"/>
  <c r="DL24" i="3"/>
  <c r="DM24" i="3" s="1"/>
  <c r="AM24" i="16" s="1"/>
  <c r="AF24" i="15" s="1"/>
  <c r="A67" i="3"/>
  <c r="A68" i="3" s="1"/>
  <c r="AI10" i="16"/>
  <c r="AE64" i="16"/>
  <c r="AG64" i="16"/>
  <c r="AJ96" i="16"/>
  <c r="AD120" i="16"/>
  <c r="AF120" i="16"/>
  <c r="A100" i="3"/>
  <c r="A101" i="3" s="1"/>
  <c r="A123" i="3"/>
  <c r="A123" i="15" s="1"/>
  <c r="A12" i="3"/>
  <c r="A12" i="16" s="1"/>
  <c r="K34" i="13"/>
  <c r="F34" i="13"/>
  <c r="Q34" i="13"/>
  <c r="N34" i="13"/>
  <c r="A100" i="15"/>
  <c r="A100" i="16"/>
  <c r="A67" i="16"/>
  <c r="Q33" i="24"/>
  <c r="Q34" i="24" s="1"/>
  <c r="AJ120" i="16"/>
  <c r="G126" i="16"/>
  <c r="H126" i="16" s="1"/>
  <c r="U6" i="15" l="1"/>
  <c r="P120" i="15"/>
  <c r="N125" i="15"/>
  <c r="T6" i="15"/>
  <c r="X6" i="15"/>
  <c r="AA6" i="15"/>
  <c r="K19" i="17" s="1"/>
  <c r="A101" i="16"/>
  <c r="A101" i="15"/>
  <c r="N131" i="15"/>
  <c r="G103" i="16"/>
  <c r="H103" i="16" s="1"/>
  <c r="AM103" i="3" s="1"/>
  <c r="G101" i="16"/>
  <c r="H101" i="16" s="1"/>
  <c r="G115" i="16"/>
  <c r="H115" i="16" s="1"/>
  <c r="AM115" i="3" s="1"/>
  <c r="G111" i="16"/>
  <c r="H111" i="16" s="1"/>
  <c r="G111" i="15" s="1"/>
  <c r="M111" i="15" s="1"/>
  <c r="R111" i="15" s="1"/>
  <c r="G128" i="16"/>
  <c r="H128" i="16" s="1"/>
  <c r="G123" i="16"/>
  <c r="H123" i="16" s="1"/>
  <c r="G123" i="15" s="1"/>
  <c r="M123" i="15" s="1"/>
  <c r="G138" i="16"/>
  <c r="P10" i="15"/>
  <c r="CE130" i="3"/>
  <c r="CE136" i="3"/>
  <c r="Y62" i="15"/>
  <c r="DL137" i="3"/>
  <c r="DM137" i="3" s="1"/>
  <c r="DL134" i="3"/>
  <c r="DM134" i="3" s="1"/>
  <c r="AM134" i="16" s="1"/>
  <c r="AF134" i="15" s="1"/>
  <c r="DL130" i="3"/>
  <c r="DM130" i="3" s="1"/>
  <c r="DL112" i="3"/>
  <c r="DM112" i="3" s="1"/>
  <c r="AM112" i="16" s="1"/>
  <c r="AF112" i="15" s="1"/>
  <c r="DL106" i="3"/>
  <c r="DM106" i="3" s="1"/>
  <c r="AM106" i="16" s="1"/>
  <c r="AF106" i="15" s="1"/>
  <c r="DL103" i="3"/>
  <c r="DM103" i="3" s="1"/>
  <c r="AM103" i="16" s="1"/>
  <c r="AF103" i="15" s="1"/>
  <c r="DL101" i="3"/>
  <c r="DM101" i="3" s="1"/>
  <c r="AM101" i="16" s="1"/>
  <c r="AF101" i="15" s="1"/>
  <c r="DL97" i="3"/>
  <c r="DM97" i="3" s="1"/>
  <c r="AM97" i="16" s="1"/>
  <c r="AF97" i="15" s="1"/>
  <c r="DL73" i="3"/>
  <c r="DM73" i="3" s="1"/>
  <c r="AM73" i="16" s="1"/>
  <c r="AF73" i="15" s="1"/>
  <c r="DL71" i="3"/>
  <c r="DM71" i="3" s="1"/>
  <c r="AM71" i="16" s="1"/>
  <c r="AF71" i="15" s="1"/>
  <c r="DL67" i="3"/>
  <c r="DM67" i="3" s="1"/>
  <c r="AM67" i="16" s="1"/>
  <c r="AF67" i="15" s="1"/>
  <c r="DL65" i="3"/>
  <c r="DM65" i="3" s="1"/>
  <c r="AM65" i="16" s="1"/>
  <c r="AF65" i="15" s="1"/>
  <c r="DL61" i="3"/>
  <c r="DM61" i="3" s="1"/>
  <c r="AG131" i="16"/>
  <c r="T131" i="16"/>
  <c r="N35" i="15"/>
  <c r="N33" i="15"/>
  <c r="N20" i="15"/>
  <c r="N18" i="15"/>
  <c r="N14" i="15"/>
  <c r="N124" i="15"/>
  <c r="N122" i="15"/>
  <c r="R122" i="15" s="1"/>
  <c r="DL120" i="3"/>
  <c r="DM120" i="3" s="1"/>
  <c r="X118" i="3"/>
  <c r="CA136" i="3"/>
  <c r="BL136" i="3"/>
  <c r="BS136" i="3" s="1"/>
  <c r="A67" i="15"/>
  <c r="A12" i="15"/>
  <c r="U118" i="3"/>
  <c r="C118" i="3"/>
  <c r="R118" i="3"/>
  <c r="H118" i="3"/>
  <c r="H119" i="3" s="1"/>
  <c r="BM136" i="3"/>
  <c r="BT136" i="3" s="1"/>
  <c r="CL117" i="3"/>
  <c r="Q33" i="13"/>
  <c r="S62" i="15"/>
  <c r="S8" i="15" s="1"/>
  <c r="S6" i="15" s="1"/>
  <c r="I19" i="17" s="1"/>
  <c r="DL122" i="3"/>
  <c r="DM122" i="3" s="1"/>
  <c r="AM122" i="16" s="1"/>
  <c r="AF122" i="15" s="1"/>
  <c r="DL70" i="3"/>
  <c r="DM70" i="3" s="1"/>
  <c r="AM70" i="16" s="1"/>
  <c r="AF70" i="15" s="1"/>
  <c r="DL62" i="3"/>
  <c r="DM62" i="3" s="1"/>
  <c r="DL22" i="3"/>
  <c r="DM22" i="3" s="1"/>
  <c r="AM22" i="16" s="1"/>
  <c r="AF22" i="15" s="1"/>
  <c r="DL18" i="3"/>
  <c r="DM18" i="3" s="1"/>
  <c r="AM18" i="16" s="1"/>
  <c r="AF18" i="15" s="1"/>
  <c r="AA10" i="16"/>
  <c r="AH10" i="16"/>
  <c r="R64" i="16"/>
  <c r="Z64" i="16"/>
  <c r="AH64" i="16"/>
  <c r="O131" i="16"/>
  <c r="N59" i="15"/>
  <c r="N51" i="15"/>
  <c r="N49" i="15"/>
  <c r="N46" i="15"/>
  <c r="N44" i="15"/>
  <c r="N42" i="15"/>
  <c r="N70" i="15"/>
  <c r="N92" i="15"/>
  <c r="N97" i="15"/>
  <c r="Q96" i="15"/>
  <c r="N113" i="15"/>
  <c r="N108" i="15"/>
  <c r="N106" i="15"/>
  <c r="A13" i="3"/>
  <c r="A13" i="16" s="1"/>
  <c r="F33" i="13"/>
  <c r="AD118" i="3"/>
  <c r="T118" i="3"/>
  <c r="P119" i="3"/>
  <c r="CB136" i="3"/>
  <c r="Q3" i="16"/>
  <c r="BN130" i="3"/>
  <c r="BU130" i="3" s="1"/>
  <c r="BI117" i="3"/>
  <c r="BP117" i="3" s="1"/>
  <c r="DL115" i="3"/>
  <c r="DM115" i="3" s="1"/>
  <c r="AM115" i="16" s="1"/>
  <c r="AF115" i="15" s="1"/>
  <c r="DL78" i="3"/>
  <c r="DM78" i="3" s="1"/>
  <c r="AM78" i="16" s="1"/>
  <c r="AF78" i="15" s="1"/>
  <c r="DL72" i="3"/>
  <c r="DM72" i="3" s="1"/>
  <c r="AM72" i="16" s="1"/>
  <c r="AF72" i="15" s="1"/>
  <c r="DL69" i="3"/>
  <c r="DM69" i="3" s="1"/>
  <c r="AM69" i="16" s="1"/>
  <c r="AF69" i="15" s="1"/>
  <c r="DL68" i="3"/>
  <c r="DM68" i="3" s="1"/>
  <c r="AM68" i="16" s="1"/>
  <c r="AF68" i="15" s="1"/>
  <c r="R14" i="15"/>
  <c r="X131" i="16"/>
  <c r="AI131" i="16"/>
  <c r="Z131" i="16"/>
  <c r="N41" i="15"/>
  <c r="N23" i="15"/>
  <c r="N21" i="15"/>
  <c r="N19" i="15"/>
  <c r="N17" i="15"/>
  <c r="N81" i="15"/>
  <c r="N79" i="15"/>
  <c r="N77" i="15"/>
  <c r="N101" i="15"/>
  <c r="N100" i="15"/>
  <c r="N127" i="15"/>
  <c r="N123" i="15"/>
  <c r="N129" i="15"/>
  <c r="F131" i="15"/>
  <c r="C34" i="13"/>
  <c r="K31" i="24"/>
  <c r="AF3" i="3"/>
  <c r="AK3" i="16" s="1"/>
  <c r="K86" i="16" s="1"/>
  <c r="J86" i="15" s="1"/>
  <c r="L138" i="16"/>
  <c r="J26" i="16"/>
  <c r="I26" i="15" s="1"/>
  <c r="AH26" i="15" s="1"/>
  <c r="C33" i="24"/>
  <c r="C34" i="24" s="1"/>
  <c r="K33" i="24"/>
  <c r="A34" i="24"/>
  <c r="CQ117" i="3"/>
  <c r="AF118" i="3"/>
  <c r="F32" i="24"/>
  <c r="F31" i="24"/>
  <c r="F33" i="24" s="1"/>
  <c r="F34" i="24" s="1"/>
  <c r="L140" i="16"/>
  <c r="L112" i="16"/>
  <c r="K112" i="15" s="1"/>
  <c r="K72" i="16"/>
  <c r="J72" i="15" s="1"/>
  <c r="L122" i="16"/>
  <c r="K122" i="15" s="1"/>
  <c r="K116" i="16"/>
  <c r="J116" i="15" s="1"/>
  <c r="L105" i="16"/>
  <c r="K105" i="15" s="1"/>
  <c r="K106" i="16"/>
  <c r="J106" i="15" s="1"/>
  <c r="K122" i="16"/>
  <c r="J122" i="15" s="1"/>
  <c r="AI122" i="15" s="1"/>
  <c r="K81" i="16"/>
  <c r="J81" i="15" s="1"/>
  <c r="L116" i="16"/>
  <c r="K116" i="15" s="1"/>
  <c r="K83" i="16"/>
  <c r="J83" i="15" s="1"/>
  <c r="K128" i="16"/>
  <c r="J128" i="15" s="1"/>
  <c r="K85" i="16"/>
  <c r="J85" i="15" s="1"/>
  <c r="J132" i="16"/>
  <c r="I132" i="15" s="1"/>
  <c r="AH132" i="15" s="1"/>
  <c r="L87" i="16"/>
  <c r="K87" i="15" s="1"/>
  <c r="J140" i="16"/>
  <c r="K12" i="16"/>
  <c r="J12" i="15" s="1"/>
  <c r="J24" i="16"/>
  <c r="L98" i="16"/>
  <c r="K98" i="15" s="1"/>
  <c r="J135" i="16"/>
  <c r="I135" i="15" s="1"/>
  <c r="AH135" i="15" s="1"/>
  <c r="K78" i="16"/>
  <c r="J78" i="15" s="1"/>
  <c r="L103" i="16"/>
  <c r="K103" i="15" s="1"/>
  <c r="L101" i="16"/>
  <c r="K101" i="15" s="1"/>
  <c r="L113" i="16"/>
  <c r="K113" i="15" s="1"/>
  <c r="L106" i="16"/>
  <c r="K106" i="15" s="1"/>
  <c r="L126" i="16"/>
  <c r="K126" i="15" s="1"/>
  <c r="L129" i="16"/>
  <c r="K129" i="15" s="1"/>
  <c r="K94" i="16"/>
  <c r="J94" i="15" s="1"/>
  <c r="L115" i="16"/>
  <c r="K115" i="15" s="1"/>
  <c r="K123" i="16"/>
  <c r="J123" i="15" s="1"/>
  <c r="K21" i="16"/>
  <c r="J21" i="15" s="1"/>
  <c r="L121" i="16"/>
  <c r="K121" i="15" s="1"/>
  <c r="J12" i="16"/>
  <c r="I12" i="15" s="1"/>
  <c r="AH12" i="15" s="1"/>
  <c r="K19" i="16"/>
  <c r="J19" i="15" s="1"/>
  <c r="J97" i="16"/>
  <c r="I97" i="15" s="1"/>
  <c r="AH97" i="15" s="1"/>
  <c r="BI61" i="3"/>
  <c r="BP61" i="3" s="1"/>
  <c r="AQ61" i="3"/>
  <c r="AX61" i="3" s="1"/>
  <c r="L88" i="16"/>
  <c r="K88" i="15" s="1"/>
  <c r="K67" i="16"/>
  <c r="J67" i="15" s="1"/>
  <c r="DL76" i="3"/>
  <c r="DM76" i="3" s="1"/>
  <c r="AM76" i="16" s="1"/>
  <c r="AF76" i="15" s="1"/>
  <c r="G121" i="15"/>
  <c r="M121" i="15" s="1"/>
  <c r="CP95" i="3"/>
  <c r="AU95" i="3"/>
  <c r="BB95" i="3" s="1"/>
  <c r="BJ136" i="3"/>
  <c r="BQ136" i="3" s="1"/>
  <c r="CM136" i="3"/>
  <c r="AR136" i="3"/>
  <c r="AY136" i="3" s="1"/>
  <c r="J17" i="16"/>
  <c r="N75" i="15"/>
  <c r="O64" i="15"/>
  <c r="BI136" i="3"/>
  <c r="BP136" i="3" s="1"/>
  <c r="AD8" i="15"/>
  <c r="AD6" i="15" s="1"/>
  <c r="K104" i="16"/>
  <c r="J104" i="15" s="1"/>
  <c r="J72" i="16"/>
  <c r="I72" i="15" s="1"/>
  <c r="AH72" i="15" s="1"/>
  <c r="A102" i="3"/>
  <c r="A103" i="3"/>
  <c r="DL138" i="3"/>
  <c r="DM138" i="3" s="1"/>
  <c r="AM138" i="16" s="1"/>
  <c r="R13" i="15"/>
  <c r="A13" i="15"/>
  <c r="CO95" i="3"/>
  <c r="BL95" i="3"/>
  <c r="BS95" i="3" s="1"/>
  <c r="AT95" i="3"/>
  <c r="BA95" i="3" s="1"/>
  <c r="CL136" i="3"/>
  <c r="DL96" i="3"/>
  <c r="DM96" i="3" s="1"/>
  <c r="N99" i="15"/>
  <c r="P96" i="15"/>
  <c r="P62" i="15" s="1"/>
  <c r="P8" i="15" s="1"/>
  <c r="P6" i="15" s="1"/>
  <c r="J93" i="16"/>
  <c r="K140" i="16"/>
  <c r="A14" i="3"/>
  <c r="A68" i="15"/>
  <c r="A68" i="16"/>
  <c r="CA61" i="3"/>
  <c r="CF118" i="3"/>
  <c r="J122" i="16"/>
  <c r="L123" i="16"/>
  <c r="K123" i="15" s="1"/>
  <c r="BN136" i="3"/>
  <c r="BU136" i="3" s="1"/>
  <c r="AV136" i="3"/>
  <c r="BC136" i="3" s="1"/>
  <c r="O96" i="15"/>
  <c r="AB8" i="15"/>
  <c r="AB6" i="15" s="1"/>
  <c r="CF95" i="3"/>
  <c r="AE118" i="3"/>
  <c r="AE119" i="3" s="1"/>
  <c r="M118" i="3"/>
  <c r="CC136" i="3"/>
  <c r="DL132" i="3"/>
  <c r="DM132" i="3" s="1"/>
  <c r="AM132" i="16" s="1"/>
  <c r="AF132" i="15" s="1"/>
  <c r="DL59" i="3"/>
  <c r="DM59" i="3" s="1"/>
  <c r="AM59" i="16" s="1"/>
  <c r="AF59" i="15" s="1"/>
  <c r="DL57" i="3"/>
  <c r="DM57" i="3" s="1"/>
  <c r="AM57" i="16" s="1"/>
  <c r="AF57" i="15" s="1"/>
  <c r="DL55" i="3"/>
  <c r="DM55" i="3" s="1"/>
  <c r="AM55" i="16" s="1"/>
  <c r="AF55" i="15" s="1"/>
  <c r="DL53" i="3"/>
  <c r="DM53" i="3" s="1"/>
  <c r="AM53" i="16" s="1"/>
  <c r="AF53" i="15" s="1"/>
  <c r="DL51" i="3"/>
  <c r="DM51" i="3" s="1"/>
  <c r="AM51" i="16" s="1"/>
  <c r="AF51" i="15" s="1"/>
  <c r="DL49" i="3"/>
  <c r="DM49" i="3" s="1"/>
  <c r="AM49" i="16" s="1"/>
  <c r="AF49" i="15" s="1"/>
  <c r="DL47" i="3"/>
  <c r="DM47" i="3" s="1"/>
  <c r="AM47" i="16" s="1"/>
  <c r="AF47" i="15" s="1"/>
  <c r="DL45" i="3"/>
  <c r="DM45" i="3" s="1"/>
  <c r="AM45" i="16" s="1"/>
  <c r="AF45" i="15" s="1"/>
  <c r="DL43" i="3"/>
  <c r="DM43" i="3" s="1"/>
  <c r="AM43" i="16" s="1"/>
  <c r="AF43" i="15" s="1"/>
  <c r="DL41" i="3"/>
  <c r="DM41" i="3" s="1"/>
  <c r="AM41" i="16" s="1"/>
  <c r="AF41" i="15" s="1"/>
  <c r="DL39" i="3"/>
  <c r="DM39" i="3" s="1"/>
  <c r="AM39" i="16" s="1"/>
  <c r="AF39" i="15" s="1"/>
  <c r="DL37" i="3"/>
  <c r="DM37" i="3" s="1"/>
  <c r="AM37" i="16" s="1"/>
  <c r="AF37" i="15" s="1"/>
  <c r="DL35" i="3"/>
  <c r="DM35" i="3" s="1"/>
  <c r="AM35" i="16" s="1"/>
  <c r="AF35" i="15" s="1"/>
  <c r="DL33" i="3"/>
  <c r="DM33" i="3" s="1"/>
  <c r="AM33" i="16" s="1"/>
  <c r="AF33" i="15" s="1"/>
  <c r="DL31" i="3"/>
  <c r="DM31" i="3" s="1"/>
  <c r="AM31" i="16" s="1"/>
  <c r="AF31" i="15" s="1"/>
  <c r="DL29" i="3"/>
  <c r="DM29" i="3" s="1"/>
  <c r="AM29" i="16" s="1"/>
  <c r="AF29" i="15" s="1"/>
  <c r="DL27" i="3"/>
  <c r="DM27" i="3" s="1"/>
  <c r="AM27" i="16" s="1"/>
  <c r="AF27" i="15" s="1"/>
  <c r="DL25" i="3"/>
  <c r="DM25" i="3" s="1"/>
  <c r="AM25" i="16" s="1"/>
  <c r="AF25" i="15" s="1"/>
  <c r="DL23" i="3"/>
  <c r="DM23" i="3" s="1"/>
  <c r="AM23" i="16" s="1"/>
  <c r="AF23" i="15" s="1"/>
  <c r="DL21" i="3"/>
  <c r="DM21" i="3" s="1"/>
  <c r="AM21" i="16" s="1"/>
  <c r="AF21" i="15" s="1"/>
  <c r="DL19" i="3"/>
  <c r="DM19" i="3" s="1"/>
  <c r="AM19" i="16" s="1"/>
  <c r="AF19" i="15" s="1"/>
  <c r="DL17" i="3"/>
  <c r="DM17" i="3" s="1"/>
  <c r="AM17" i="16" s="1"/>
  <c r="AF17" i="15" s="1"/>
  <c r="DL15" i="3"/>
  <c r="DM15" i="3" s="1"/>
  <c r="AM15" i="16" s="1"/>
  <c r="AF15" i="15" s="1"/>
  <c r="L60" i="16"/>
  <c r="K60" i="15" s="1"/>
  <c r="L59" i="16"/>
  <c r="K59" i="15" s="1"/>
  <c r="L55" i="16"/>
  <c r="K55" i="15" s="1"/>
  <c r="L54" i="16"/>
  <c r="K54" i="15" s="1"/>
  <c r="L49" i="16"/>
  <c r="K49" i="15" s="1"/>
  <c r="L48" i="16"/>
  <c r="K48" i="15" s="1"/>
  <c r="L45" i="16"/>
  <c r="K45" i="15" s="1"/>
  <c r="L43" i="16"/>
  <c r="K43" i="15" s="1"/>
  <c r="L41" i="16"/>
  <c r="K41" i="15" s="1"/>
  <c r="L36" i="16"/>
  <c r="K36" i="15" s="1"/>
  <c r="L28" i="16"/>
  <c r="K28" i="15" s="1"/>
  <c r="L26" i="16"/>
  <c r="K26" i="15" s="1"/>
  <c r="L24" i="16"/>
  <c r="K24" i="15" s="1"/>
  <c r="L22" i="16"/>
  <c r="K22" i="15" s="1"/>
  <c r="L18" i="16"/>
  <c r="K18" i="15" s="1"/>
  <c r="L17" i="16"/>
  <c r="K17" i="15" s="1"/>
  <c r="L15" i="16"/>
  <c r="K15" i="15" s="1"/>
  <c r="L14" i="16"/>
  <c r="K14" i="15" s="1"/>
  <c r="L13" i="16"/>
  <c r="K13" i="15" s="1"/>
  <c r="L12" i="16"/>
  <c r="K12" i="15" s="1"/>
  <c r="AI12" i="15" s="1"/>
  <c r="N90" i="15"/>
  <c r="N88" i="15"/>
  <c r="N86" i="15"/>
  <c r="N84" i="15"/>
  <c r="A66" i="15"/>
  <c r="A66" i="16"/>
  <c r="G135" i="16"/>
  <c r="H135" i="16" s="1"/>
  <c r="G135" i="15" s="1"/>
  <c r="M135" i="15" s="1"/>
  <c r="R135" i="15" s="1"/>
  <c r="A69" i="3"/>
  <c r="A65" i="15"/>
  <c r="J89" i="16"/>
  <c r="I89" i="15" s="1"/>
  <c r="AH89" i="15" s="1"/>
  <c r="J85" i="16"/>
  <c r="J74" i="16"/>
  <c r="I74" i="15" s="1"/>
  <c r="AH74" i="15" s="1"/>
  <c r="Q64" i="15"/>
  <c r="Q62" i="15" s="1"/>
  <c r="N66" i="15"/>
  <c r="C33" i="13"/>
  <c r="BJ61" i="3"/>
  <c r="BQ61" i="3" s="1"/>
  <c r="AR61" i="3"/>
  <c r="AY61" i="3" s="1"/>
  <c r="AC62" i="15"/>
  <c r="AC8" i="15" s="1"/>
  <c r="AC6" i="15" s="1"/>
  <c r="V62" i="15"/>
  <c r="V8" i="15" s="1"/>
  <c r="V6" i="15" s="1"/>
  <c r="DL123" i="3"/>
  <c r="DM123" i="3" s="1"/>
  <c r="AM123" i="16" s="1"/>
  <c r="AF123" i="15" s="1"/>
  <c r="DL121" i="3"/>
  <c r="DM121" i="3" s="1"/>
  <c r="AM121" i="16" s="1"/>
  <c r="AF121" i="15" s="1"/>
  <c r="N121" i="15"/>
  <c r="J11" i="16"/>
  <c r="G36" i="16"/>
  <c r="H36" i="16" s="1"/>
  <c r="G36" i="15" s="1"/>
  <c r="M36" i="15" s="1"/>
  <c r="R36" i="15" s="1"/>
  <c r="G33" i="16"/>
  <c r="H33" i="16" s="1"/>
  <c r="AM33" i="3" s="1"/>
  <c r="G24" i="16"/>
  <c r="H24" i="16" s="1"/>
  <c r="AM24" i="3" s="1"/>
  <c r="N32" i="24"/>
  <c r="N33" i="24"/>
  <c r="DL66" i="3"/>
  <c r="DM66" i="3" s="1"/>
  <c r="AM66" i="16" s="1"/>
  <c r="AF66" i="15" s="1"/>
  <c r="W64" i="16"/>
  <c r="N12" i="15"/>
  <c r="F96" i="15"/>
  <c r="N104" i="15"/>
  <c r="N114" i="15"/>
  <c r="DL119" i="3"/>
  <c r="DM119" i="3" s="1"/>
  <c r="A123" i="16"/>
  <c r="CD136" i="3"/>
  <c r="Q10" i="15"/>
  <c r="Q8" i="15" s="1"/>
  <c r="Q6" i="15" s="1"/>
  <c r="DL140" i="3"/>
  <c r="DM140" i="3" s="1"/>
  <c r="AM140" i="16" s="1"/>
  <c r="DL136" i="3"/>
  <c r="DM136" i="3" s="1"/>
  <c r="N50" i="15"/>
  <c r="F10" i="15"/>
  <c r="N72" i="15"/>
  <c r="N68" i="15"/>
  <c r="A104" i="3"/>
  <c r="A104" i="16" s="1"/>
  <c r="A124" i="3"/>
  <c r="A125" i="3" s="1"/>
  <c r="Z8" i="15"/>
  <c r="Z6" i="15" s="1"/>
  <c r="DL99" i="3"/>
  <c r="DM99" i="3" s="1"/>
  <c r="AM99" i="16" s="1"/>
  <c r="AF99" i="15" s="1"/>
  <c r="N57" i="15"/>
  <c r="N31" i="15"/>
  <c r="N29" i="15"/>
  <c r="N27" i="15"/>
  <c r="N25" i="15"/>
  <c r="DL118" i="3"/>
  <c r="DM118" i="3" s="1"/>
  <c r="N31" i="24"/>
  <c r="G104" i="16"/>
  <c r="H104" i="16" s="1"/>
  <c r="AB118" i="3"/>
  <c r="AU136" i="3"/>
  <c r="BB136" i="3" s="1"/>
  <c r="Y8" i="15"/>
  <c r="Y6" i="15" s="1"/>
  <c r="DL14" i="3"/>
  <c r="DM14" i="3" s="1"/>
  <c r="AM14" i="16" s="1"/>
  <c r="AF14" i="15" s="1"/>
  <c r="CE117" i="3"/>
  <c r="DL128" i="3"/>
  <c r="DM128" i="3" s="1"/>
  <c r="AM128" i="16" s="1"/>
  <c r="AF128" i="15" s="1"/>
  <c r="J92" i="16"/>
  <c r="J91" i="16"/>
  <c r="I91" i="15" s="1"/>
  <c r="AH91" i="15" s="1"/>
  <c r="J87" i="16"/>
  <c r="I87" i="15" s="1"/>
  <c r="AH87" i="15" s="1"/>
  <c r="J86" i="16"/>
  <c r="J84" i="16"/>
  <c r="I84" i="15" s="1"/>
  <c r="AH84" i="15" s="1"/>
  <c r="J83" i="16"/>
  <c r="J80" i="16"/>
  <c r="J79" i="16"/>
  <c r="J75" i="16"/>
  <c r="I75" i="15" s="1"/>
  <c r="AH75" i="15" s="1"/>
  <c r="J73" i="16"/>
  <c r="I73" i="15" s="1"/>
  <c r="AH73" i="15" s="1"/>
  <c r="J71" i="16"/>
  <c r="I71" i="15" s="1"/>
  <c r="AH71" i="15" s="1"/>
  <c r="J70" i="16"/>
  <c r="I70" i="15" s="1"/>
  <c r="AH70" i="15" s="1"/>
  <c r="J68" i="16"/>
  <c r="I68" i="15" s="1"/>
  <c r="AH68" i="15" s="1"/>
  <c r="J67" i="16"/>
  <c r="G99" i="16"/>
  <c r="H99" i="16" s="1"/>
  <c r="G129" i="16"/>
  <c r="H129" i="16" s="1"/>
  <c r="G127" i="16"/>
  <c r="H127" i="16" s="1"/>
  <c r="G127" i="15" s="1"/>
  <c r="M127" i="15" s="1"/>
  <c r="Z120" i="16"/>
  <c r="R120" i="16"/>
  <c r="AH120" i="16"/>
  <c r="L132" i="16"/>
  <c r="K132" i="15" s="1"/>
  <c r="H138" i="16"/>
  <c r="N15" i="15"/>
  <c r="CF117" i="3"/>
  <c r="CF130" i="3"/>
  <c r="AC10" i="16"/>
  <c r="U10" i="16"/>
  <c r="G94" i="16"/>
  <c r="H94" i="16" s="1"/>
  <c r="G94" i="15" s="1"/>
  <c r="M94" i="15" s="1"/>
  <c r="R94" i="15" s="1"/>
  <c r="G91" i="16"/>
  <c r="H91" i="16" s="1"/>
  <c r="G90" i="16"/>
  <c r="H90" i="16" s="1"/>
  <c r="G87" i="16"/>
  <c r="H87" i="16" s="1"/>
  <c r="G86" i="16"/>
  <c r="H86" i="16" s="1"/>
  <c r="G86" i="15" s="1"/>
  <c r="M86" i="15" s="1"/>
  <c r="R86" i="15" s="1"/>
  <c r="G85" i="16"/>
  <c r="H85" i="16" s="1"/>
  <c r="G84" i="16"/>
  <c r="H84" i="16" s="1"/>
  <c r="G84" i="15" s="1"/>
  <c r="M84" i="15" s="1"/>
  <c r="R84" i="15" s="1"/>
  <c r="G81" i="16"/>
  <c r="H81" i="16" s="1"/>
  <c r="G80" i="16"/>
  <c r="H80" i="16" s="1"/>
  <c r="AM80" i="3" s="1"/>
  <c r="G79" i="16"/>
  <c r="H79" i="16" s="1"/>
  <c r="G78" i="16"/>
  <c r="H78" i="16" s="1"/>
  <c r="G75" i="16"/>
  <c r="H75" i="16" s="1"/>
  <c r="G75" i="15" s="1"/>
  <c r="M75" i="15" s="1"/>
  <c r="R75" i="15" s="1"/>
  <c r="G73" i="16"/>
  <c r="H73" i="16" s="1"/>
  <c r="G72" i="16"/>
  <c r="H72" i="16" s="1"/>
  <c r="AM72" i="3" s="1"/>
  <c r="G70" i="16"/>
  <c r="H70" i="16" s="1"/>
  <c r="G70" i="15" s="1"/>
  <c r="M70" i="15" s="1"/>
  <c r="R70" i="15" s="1"/>
  <c r="G69" i="16"/>
  <c r="H69" i="16" s="1"/>
  <c r="G68" i="16"/>
  <c r="H68" i="16" s="1"/>
  <c r="G67" i="16"/>
  <c r="H67" i="16" s="1"/>
  <c r="AM67" i="3" s="1"/>
  <c r="V131" i="16"/>
  <c r="AD131" i="16"/>
  <c r="U131" i="16"/>
  <c r="G133" i="16"/>
  <c r="G131" i="16" s="1"/>
  <c r="D13" i="17" s="1"/>
  <c r="N40" i="15"/>
  <c r="N112" i="15"/>
  <c r="R112" i="15" s="1"/>
  <c r="N110" i="15"/>
  <c r="L94" i="16"/>
  <c r="K94" i="15" s="1"/>
  <c r="AI94" i="15" s="1"/>
  <c r="L93" i="16"/>
  <c r="K93" i="15" s="1"/>
  <c r="L92" i="16"/>
  <c r="K92" i="15" s="1"/>
  <c r="L91" i="16"/>
  <c r="K91" i="15" s="1"/>
  <c r="L89" i="16"/>
  <c r="K89" i="15" s="1"/>
  <c r="L86" i="16"/>
  <c r="K86" i="15" s="1"/>
  <c r="L83" i="16"/>
  <c r="K83" i="15" s="1"/>
  <c r="AI83" i="15" s="1"/>
  <c r="L82" i="16"/>
  <c r="K82" i="15" s="1"/>
  <c r="L81" i="16"/>
  <c r="K81" i="15" s="1"/>
  <c r="L80" i="16"/>
  <c r="K80" i="15" s="1"/>
  <c r="L77" i="16"/>
  <c r="K77" i="15" s="1"/>
  <c r="L76" i="16"/>
  <c r="K76" i="15" s="1"/>
  <c r="L74" i="16"/>
  <c r="K74" i="15" s="1"/>
  <c r="L73" i="16"/>
  <c r="K73" i="15" s="1"/>
  <c r="L72" i="16"/>
  <c r="K72" i="15" s="1"/>
  <c r="L71" i="16"/>
  <c r="K71" i="15" s="1"/>
  <c r="L67" i="16"/>
  <c r="K67" i="15" s="1"/>
  <c r="L66" i="16"/>
  <c r="K66" i="15" s="1"/>
  <c r="K102" i="16"/>
  <c r="J102" i="15" s="1"/>
  <c r="K101" i="16"/>
  <c r="J101" i="15" s="1"/>
  <c r="AI101" i="15" s="1"/>
  <c r="AK131" i="16"/>
  <c r="N47" i="15"/>
  <c r="R10" i="16"/>
  <c r="G11" i="16"/>
  <c r="H11" i="16" s="1"/>
  <c r="G11" i="15" s="1"/>
  <c r="Z10" i="16"/>
  <c r="K92" i="16"/>
  <c r="J92" i="15" s="1"/>
  <c r="K90" i="16"/>
  <c r="J90" i="15" s="1"/>
  <c r="K89" i="16"/>
  <c r="J89" i="15" s="1"/>
  <c r="K88" i="16"/>
  <c r="J88" i="15" s="1"/>
  <c r="AI88" i="15" s="1"/>
  <c r="K84" i="16"/>
  <c r="J84" i="15" s="1"/>
  <c r="K82" i="16"/>
  <c r="J82" i="15" s="1"/>
  <c r="K80" i="16"/>
  <c r="J80" i="15" s="1"/>
  <c r="K79" i="16"/>
  <c r="J79" i="15" s="1"/>
  <c r="K77" i="16"/>
  <c r="J77" i="15" s="1"/>
  <c r="AI77" i="15" s="1"/>
  <c r="K76" i="16"/>
  <c r="J76" i="15" s="1"/>
  <c r="AB64" i="16"/>
  <c r="K73" i="16"/>
  <c r="J73" i="15" s="1"/>
  <c r="K70" i="16"/>
  <c r="J70" i="15" s="1"/>
  <c r="K68" i="16"/>
  <c r="J68" i="15" s="1"/>
  <c r="K66" i="16"/>
  <c r="J66" i="15" s="1"/>
  <c r="K97" i="16"/>
  <c r="J97" i="15" s="1"/>
  <c r="J104" i="16"/>
  <c r="I104" i="15" s="1"/>
  <c r="AH104" i="15" s="1"/>
  <c r="J101" i="16"/>
  <c r="I101" i="15" s="1"/>
  <c r="AH101" i="15" s="1"/>
  <c r="S96" i="16"/>
  <c r="AI120" i="16"/>
  <c r="P131" i="16"/>
  <c r="G139" i="16"/>
  <c r="H139" i="16" s="1"/>
  <c r="N22" i="15"/>
  <c r="N85" i="15"/>
  <c r="DL129" i="3"/>
  <c r="DM129" i="3" s="1"/>
  <c r="AM129" i="16" s="1"/>
  <c r="AF129" i="15" s="1"/>
  <c r="DL127" i="3"/>
  <c r="DM127" i="3" s="1"/>
  <c r="AM127" i="16" s="1"/>
  <c r="AF127" i="15" s="1"/>
  <c r="DL125" i="3"/>
  <c r="DM125" i="3" s="1"/>
  <c r="AM125" i="16" s="1"/>
  <c r="AF125" i="15" s="1"/>
  <c r="K60" i="16"/>
  <c r="J60" i="15" s="1"/>
  <c r="K58" i="16"/>
  <c r="J58" i="15" s="1"/>
  <c r="K57" i="16"/>
  <c r="J57" i="15" s="1"/>
  <c r="K53" i="16"/>
  <c r="J53" i="15" s="1"/>
  <c r="K52" i="16"/>
  <c r="J52" i="15" s="1"/>
  <c r="K49" i="16"/>
  <c r="J49" i="15" s="1"/>
  <c r="AI49" i="15" s="1"/>
  <c r="K45" i="16"/>
  <c r="J45" i="15" s="1"/>
  <c r="K44" i="16"/>
  <c r="J44" i="15" s="1"/>
  <c r="K40" i="16"/>
  <c r="J40" i="15" s="1"/>
  <c r="K39" i="16"/>
  <c r="J39" i="15" s="1"/>
  <c r="K35" i="16"/>
  <c r="J35" i="15" s="1"/>
  <c r="K34" i="16"/>
  <c r="J34" i="15" s="1"/>
  <c r="K31" i="16"/>
  <c r="J31" i="15" s="1"/>
  <c r="K29" i="16"/>
  <c r="J29" i="15" s="1"/>
  <c r="K25" i="16"/>
  <c r="J25" i="15" s="1"/>
  <c r="K24" i="16"/>
  <c r="J24" i="15" s="1"/>
  <c r="K22" i="16"/>
  <c r="J22" i="15" s="1"/>
  <c r="K20" i="16"/>
  <c r="J20" i="15" s="1"/>
  <c r="K18" i="16"/>
  <c r="J18" i="15" s="1"/>
  <c r="AI18" i="15" s="1"/>
  <c r="K17" i="16"/>
  <c r="J17" i="15" s="1"/>
  <c r="K14" i="16"/>
  <c r="J14" i="15" s="1"/>
  <c r="K13" i="16"/>
  <c r="J13" i="15" s="1"/>
  <c r="AA64" i="16"/>
  <c r="G97" i="16"/>
  <c r="H97" i="16" s="1"/>
  <c r="AM97" i="3" s="1"/>
  <c r="L111" i="16"/>
  <c r="K111" i="15" s="1"/>
  <c r="L110" i="16"/>
  <c r="K110" i="15" s="1"/>
  <c r="L108" i="16"/>
  <c r="K108" i="15" s="1"/>
  <c r="AG96" i="16"/>
  <c r="AG62" i="16" s="1"/>
  <c r="L128" i="16"/>
  <c r="K128" i="15" s="1"/>
  <c r="L127" i="16"/>
  <c r="K127" i="15" s="1"/>
  <c r="AG120" i="16"/>
  <c r="R131" i="16"/>
  <c r="L135" i="16"/>
  <c r="K135" i="15" s="1"/>
  <c r="DL135" i="3"/>
  <c r="DM135" i="3" s="1"/>
  <c r="AM135" i="16" s="1"/>
  <c r="AF135" i="15" s="1"/>
  <c r="DL133" i="3"/>
  <c r="DM133" i="3" s="1"/>
  <c r="AM133" i="16" s="1"/>
  <c r="AF133" i="15" s="1"/>
  <c r="DL126" i="3"/>
  <c r="DM126" i="3" s="1"/>
  <c r="AM126" i="16" s="1"/>
  <c r="AF126" i="15" s="1"/>
  <c r="DL111" i="3"/>
  <c r="DM111" i="3" s="1"/>
  <c r="AM111" i="16" s="1"/>
  <c r="AF111" i="15" s="1"/>
  <c r="DL109" i="3"/>
  <c r="DM109" i="3" s="1"/>
  <c r="AM109" i="16" s="1"/>
  <c r="AF109" i="15" s="1"/>
  <c r="J60" i="16"/>
  <c r="I60" i="15" s="1"/>
  <c r="AH60" i="15" s="1"/>
  <c r="J58" i="16"/>
  <c r="I58" i="15" s="1"/>
  <c r="AH58" i="15" s="1"/>
  <c r="J57" i="16"/>
  <c r="J56" i="16"/>
  <c r="I56" i="15" s="1"/>
  <c r="AH56" i="15" s="1"/>
  <c r="J53" i="16"/>
  <c r="I53" i="15" s="1"/>
  <c r="AH53" i="15" s="1"/>
  <c r="J52" i="16"/>
  <c r="I52" i="15" s="1"/>
  <c r="AH52" i="15" s="1"/>
  <c r="J51" i="16"/>
  <c r="J48" i="16"/>
  <c r="I48" i="15" s="1"/>
  <c r="AH48" i="15" s="1"/>
  <c r="J46" i="16"/>
  <c r="I46" i="15" s="1"/>
  <c r="AH46" i="15" s="1"/>
  <c r="J43" i="16"/>
  <c r="J42" i="16"/>
  <c r="I42" i="15" s="1"/>
  <c r="AH42" i="15" s="1"/>
  <c r="J38" i="16"/>
  <c r="J36" i="16"/>
  <c r="I36" i="15" s="1"/>
  <c r="AH36" i="15" s="1"/>
  <c r="J35" i="16"/>
  <c r="J33" i="16"/>
  <c r="I33" i="15" s="1"/>
  <c r="AH33" i="15" s="1"/>
  <c r="J32" i="16"/>
  <c r="I32" i="15" s="1"/>
  <c r="AH32" i="15" s="1"/>
  <c r="J31" i="16"/>
  <c r="I31" i="15" s="1"/>
  <c r="AH31" i="15" s="1"/>
  <c r="J28" i="16"/>
  <c r="I28" i="15" s="1"/>
  <c r="AH28" i="15" s="1"/>
  <c r="J25" i="16"/>
  <c r="J22" i="16"/>
  <c r="I22" i="15" s="1"/>
  <c r="AH22" i="15" s="1"/>
  <c r="J21" i="16"/>
  <c r="J20" i="16"/>
  <c r="I20" i="15" s="1"/>
  <c r="AH20" i="15" s="1"/>
  <c r="J18" i="16"/>
  <c r="J15" i="16"/>
  <c r="I15" i="15" s="1"/>
  <c r="AH15" i="15" s="1"/>
  <c r="J14" i="16"/>
  <c r="K99" i="16"/>
  <c r="J99" i="15" s="1"/>
  <c r="K98" i="16"/>
  <c r="J98" i="15" s="1"/>
  <c r="K113" i="16"/>
  <c r="J113" i="15" s="1"/>
  <c r="K112" i="16"/>
  <c r="J112" i="15" s="1"/>
  <c r="K110" i="16"/>
  <c r="J110" i="15" s="1"/>
  <c r="K108" i="16"/>
  <c r="J108" i="15" s="1"/>
  <c r="K107" i="16"/>
  <c r="J107" i="15" s="1"/>
  <c r="K127" i="16"/>
  <c r="J127" i="15" s="1"/>
  <c r="K124" i="16"/>
  <c r="J124" i="15" s="1"/>
  <c r="S131" i="16"/>
  <c r="AH131" i="16"/>
  <c r="K135" i="16"/>
  <c r="J135" i="15" s="1"/>
  <c r="K134" i="16"/>
  <c r="J134" i="15" s="1"/>
  <c r="AF131" i="16"/>
  <c r="DL102" i="3"/>
  <c r="DM102" i="3" s="1"/>
  <c r="AM102" i="16" s="1"/>
  <c r="AF102" i="15" s="1"/>
  <c r="DL95" i="3"/>
  <c r="DM95" i="3" s="1"/>
  <c r="DL93" i="3"/>
  <c r="DM93" i="3" s="1"/>
  <c r="AM93" i="16" s="1"/>
  <c r="AF93" i="15" s="1"/>
  <c r="DL91" i="3"/>
  <c r="DM91" i="3" s="1"/>
  <c r="AM91" i="16" s="1"/>
  <c r="AF91" i="15" s="1"/>
  <c r="DL89" i="3"/>
  <c r="DM89" i="3" s="1"/>
  <c r="AM89" i="16" s="1"/>
  <c r="AF89" i="15" s="1"/>
  <c r="DL87" i="3"/>
  <c r="DM87" i="3" s="1"/>
  <c r="AM87" i="16" s="1"/>
  <c r="AF87" i="15" s="1"/>
  <c r="DL85" i="3"/>
  <c r="DM85" i="3" s="1"/>
  <c r="AM85" i="16" s="1"/>
  <c r="AF85" i="15" s="1"/>
  <c r="DL83" i="3"/>
  <c r="DM83" i="3" s="1"/>
  <c r="AM83" i="16" s="1"/>
  <c r="AF83" i="15" s="1"/>
  <c r="DL81" i="3"/>
  <c r="DM81" i="3" s="1"/>
  <c r="AM81" i="16" s="1"/>
  <c r="AF81" i="15" s="1"/>
  <c r="DL79" i="3"/>
  <c r="DM79" i="3" s="1"/>
  <c r="AM79" i="16" s="1"/>
  <c r="AF79" i="15" s="1"/>
  <c r="DL77" i="3"/>
  <c r="DM77" i="3" s="1"/>
  <c r="AM77" i="16" s="1"/>
  <c r="AF77" i="15" s="1"/>
  <c r="DL75" i="3"/>
  <c r="DM75" i="3" s="1"/>
  <c r="AM75" i="16" s="1"/>
  <c r="AF75" i="15" s="1"/>
  <c r="K11" i="16"/>
  <c r="J11" i="15" s="1"/>
  <c r="G48" i="16"/>
  <c r="H48" i="16" s="1"/>
  <c r="G48" i="15" s="1"/>
  <c r="M48" i="15" s="1"/>
  <c r="R48" i="15" s="1"/>
  <c r="G37" i="16"/>
  <c r="H37" i="16" s="1"/>
  <c r="G37" i="15" s="1"/>
  <c r="M37" i="15" s="1"/>
  <c r="R37" i="15" s="1"/>
  <c r="G35" i="16"/>
  <c r="H35" i="16" s="1"/>
  <c r="G35" i="15" s="1"/>
  <c r="M35" i="15" s="1"/>
  <c r="R35" i="15" s="1"/>
  <c r="G30" i="16"/>
  <c r="H30" i="16" s="1"/>
  <c r="G25" i="16"/>
  <c r="H25" i="16" s="1"/>
  <c r="G20" i="16"/>
  <c r="H20" i="16" s="1"/>
  <c r="G17" i="16"/>
  <c r="H17" i="16" s="1"/>
  <c r="G17" i="15" s="1"/>
  <c r="M17" i="15" s="1"/>
  <c r="R17" i="15" s="1"/>
  <c r="G12" i="16"/>
  <c r="H12" i="16" s="1"/>
  <c r="L65" i="16"/>
  <c r="K65" i="15" s="1"/>
  <c r="J98" i="16"/>
  <c r="J116" i="16"/>
  <c r="I116" i="16" s="1"/>
  <c r="H116" i="15" s="1"/>
  <c r="AJ116" i="15" s="1"/>
  <c r="J114" i="16"/>
  <c r="I114" i="15" s="1"/>
  <c r="AH114" i="15" s="1"/>
  <c r="J113" i="16"/>
  <c r="I113" i="15" s="1"/>
  <c r="AH113" i="15" s="1"/>
  <c r="J112" i="16"/>
  <c r="J111" i="16"/>
  <c r="J110" i="16"/>
  <c r="J108" i="16"/>
  <c r="I108" i="15" s="1"/>
  <c r="AH108" i="15" s="1"/>
  <c r="J107" i="16"/>
  <c r="I107" i="15" s="1"/>
  <c r="AH107" i="15" s="1"/>
  <c r="AE96" i="16"/>
  <c r="AE62" i="16" s="1"/>
  <c r="AE8" i="16" s="1"/>
  <c r="AE6" i="16" s="1"/>
  <c r="J129" i="16"/>
  <c r="I129" i="15" s="1"/>
  <c r="AH129" i="15" s="1"/>
  <c r="J128" i="16"/>
  <c r="I128" i="15" s="1"/>
  <c r="AH128" i="15" s="1"/>
  <c r="J127" i="16"/>
  <c r="J126" i="16"/>
  <c r="AE120" i="16"/>
  <c r="J124" i="16"/>
  <c r="I124" i="15" s="1"/>
  <c r="AH124" i="15" s="1"/>
  <c r="AB131" i="16"/>
  <c r="W131" i="16"/>
  <c r="J134" i="16"/>
  <c r="AM111" i="3"/>
  <c r="AI116" i="15"/>
  <c r="AI128" i="15"/>
  <c r="AM135" i="3"/>
  <c r="G132" i="15"/>
  <c r="I134" i="15"/>
  <c r="AH134" i="15" s="1"/>
  <c r="CN136" i="3"/>
  <c r="CQ136" i="3"/>
  <c r="AM134" i="3"/>
  <c r="K132" i="16"/>
  <c r="Q131" i="16"/>
  <c r="J133" i="16"/>
  <c r="G134" i="15"/>
  <c r="M134" i="15" s="1"/>
  <c r="R134" i="15" s="1"/>
  <c r="AS136" i="3"/>
  <c r="AZ136" i="3" s="1"/>
  <c r="AE142" i="3"/>
  <c r="I127" i="15"/>
  <c r="AH127" i="15" s="1"/>
  <c r="G129" i="15"/>
  <c r="M129" i="15" s="1"/>
  <c r="R129" i="15" s="1"/>
  <c r="G128" i="15"/>
  <c r="M128" i="15" s="1"/>
  <c r="R128" i="15" s="1"/>
  <c r="AM128" i="3"/>
  <c r="G126" i="15"/>
  <c r="M126" i="15" s="1"/>
  <c r="R126" i="15" s="1"/>
  <c r="AM126" i="3"/>
  <c r="AU130" i="3"/>
  <c r="BB130" i="3" s="1"/>
  <c r="P120" i="16"/>
  <c r="N120" i="16"/>
  <c r="AA120" i="16"/>
  <c r="Q120" i="16"/>
  <c r="CP130" i="3"/>
  <c r="S120" i="16"/>
  <c r="Y120" i="16"/>
  <c r="AB120" i="16"/>
  <c r="T120" i="16"/>
  <c r="G99" i="15"/>
  <c r="M99" i="15" s="1"/>
  <c r="R99" i="15" s="1"/>
  <c r="AM99" i="3"/>
  <c r="G98" i="15"/>
  <c r="M98" i="15" s="1"/>
  <c r="R98" i="15" s="1"/>
  <c r="AM98" i="3"/>
  <c r="AS117" i="3"/>
  <c r="AZ117" i="3" s="1"/>
  <c r="CC117" i="3"/>
  <c r="CB117" i="3"/>
  <c r="R96" i="16"/>
  <c r="R62" i="16" s="1"/>
  <c r="R8" i="16" s="1"/>
  <c r="O118" i="3"/>
  <c r="O119" i="3" s="1"/>
  <c r="O142" i="3" s="1"/>
  <c r="CD117" i="3"/>
  <c r="AC96" i="16"/>
  <c r="Z96" i="16"/>
  <c r="Z62" i="16" s="1"/>
  <c r="AA96" i="16"/>
  <c r="AA62" i="16" s="1"/>
  <c r="AA8" i="16" s="1"/>
  <c r="Q118" i="3"/>
  <c r="AS118" i="3" s="1"/>
  <c r="AZ118" i="3" s="1"/>
  <c r="N118" i="3"/>
  <c r="F118" i="3"/>
  <c r="F119" i="3" s="1"/>
  <c r="F142" i="3" s="1"/>
  <c r="AB96" i="16"/>
  <c r="K100" i="16"/>
  <c r="J100" i="15" s="1"/>
  <c r="DL113" i="3"/>
  <c r="DM113" i="3" s="1"/>
  <c r="AM113" i="16" s="1"/>
  <c r="AF113" i="15" s="1"/>
  <c r="BL117" i="3"/>
  <c r="BS117" i="3" s="1"/>
  <c r="CO117" i="3"/>
  <c r="AT117" i="3"/>
  <c r="BA117" i="3" s="1"/>
  <c r="V118" i="3"/>
  <c r="AT118" i="3" s="1"/>
  <c r="BA118" i="3" s="1"/>
  <c r="AA118" i="3"/>
  <c r="AA119" i="3" s="1"/>
  <c r="BM117" i="3"/>
  <c r="BT117" i="3" s="1"/>
  <c r="AU117" i="3"/>
  <c r="BB117" i="3" s="1"/>
  <c r="G101" i="15"/>
  <c r="M101" i="15" s="1"/>
  <c r="R101" i="15" s="1"/>
  <c r="AM101" i="3"/>
  <c r="I112" i="15"/>
  <c r="AH112" i="15" s="1"/>
  <c r="I110" i="15"/>
  <c r="AH110" i="15" s="1"/>
  <c r="CP117" i="3"/>
  <c r="DL100" i="3"/>
  <c r="DM100" i="3" s="1"/>
  <c r="AM100" i="16" s="1"/>
  <c r="AF100" i="15" s="1"/>
  <c r="G115" i="15"/>
  <c r="M115" i="15" s="1"/>
  <c r="R115" i="15" s="1"/>
  <c r="AK96" i="16"/>
  <c r="DL117" i="3"/>
  <c r="DM117" i="3" s="1"/>
  <c r="P96" i="16"/>
  <c r="P62" i="16" s="1"/>
  <c r="J100" i="16"/>
  <c r="W96" i="16"/>
  <c r="G103" i="15"/>
  <c r="M103" i="15" s="1"/>
  <c r="R103" i="15" s="1"/>
  <c r="G102" i="16"/>
  <c r="H102" i="16" s="1"/>
  <c r="AH96" i="16"/>
  <c r="AH62" i="16" s="1"/>
  <c r="AH8" i="16" s="1"/>
  <c r="AH6" i="16" s="1"/>
  <c r="N10" i="17" s="1"/>
  <c r="G100" i="16"/>
  <c r="G105" i="16"/>
  <c r="H105" i="16" s="1"/>
  <c r="G116" i="16"/>
  <c r="H116" i="16" s="1"/>
  <c r="G114" i="16"/>
  <c r="H114" i="16" s="1"/>
  <c r="G110" i="16"/>
  <c r="H110" i="16" s="1"/>
  <c r="G109" i="16"/>
  <c r="H109" i="16" s="1"/>
  <c r="G108" i="16"/>
  <c r="H108" i="16" s="1"/>
  <c r="G107" i="16"/>
  <c r="H107" i="16" s="1"/>
  <c r="V96" i="16"/>
  <c r="G106" i="16"/>
  <c r="H106" i="16" s="1"/>
  <c r="N96" i="16"/>
  <c r="G113" i="15"/>
  <c r="M113" i="15" s="1"/>
  <c r="R113" i="15" s="1"/>
  <c r="K115" i="16"/>
  <c r="J115" i="15" s="1"/>
  <c r="AI115" i="15" s="1"/>
  <c r="K114" i="16"/>
  <c r="J114" i="15" s="1"/>
  <c r="AF96" i="16"/>
  <c r="AF62" i="16" s="1"/>
  <c r="J102" i="16"/>
  <c r="J109" i="16"/>
  <c r="L102" i="16"/>
  <c r="K102" i="15" s="1"/>
  <c r="Y96" i="16"/>
  <c r="Y62" i="16" s="1"/>
  <c r="Q96" i="16"/>
  <c r="Q62" i="16" s="1"/>
  <c r="AD96" i="16"/>
  <c r="BN117" i="3"/>
  <c r="BU117" i="3" s="1"/>
  <c r="AV117" i="3"/>
  <c r="BC117" i="3" s="1"/>
  <c r="L114" i="16"/>
  <c r="K114" i="15" s="1"/>
  <c r="K109" i="16"/>
  <c r="J109" i="15" s="1"/>
  <c r="X96" i="16"/>
  <c r="X62" i="16" s="1"/>
  <c r="AI96" i="16"/>
  <c r="J106" i="16"/>
  <c r="O96" i="16"/>
  <c r="O62" i="16" s="1"/>
  <c r="CA117" i="3"/>
  <c r="DL114" i="3"/>
  <c r="DM114" i="3" s="1"/>
  <c r="AM114" i="16" s="1"/>
  <c r="AF114" i="15" s="1"/>
  <c r="AM112" i="3"/>
  <c r="CC118" i="3"/>
  <c r="DL105" i="3"/>
  <c r="DM105" i="3" s="1"/>
  <c r="AM105" i="16" s="1"/>
  <c r="AF105" i="15" s="1"/>
  <c r="Z118" i="3"/>
  <c r="Z119" i="3" s="1"/>
  <c r="Z142" i="3" s="1"/>
  <c r="J118" i="3"/>
  <c r="J119" i="3" s="1"/>
  <c r="J142" i="3" s="1"/>
  <c r="L100" i="16"/>
  <c r="G91" i="15"/>
  <c r="M91" i="15" s="1"/>
  <c r="R91" i="15" s="1"/>
  <c r="AM91" i="3"/>
  <c r="AM81" i="3"/>
  <c r="G81" i="15"/>
  <c r="M81" i="15" s="1"/>
  <c r="R81" i="15" s="1"/>
  <c r="AM86" i="3"/>
  <c r="AM87" i="3"/>
  <c r="G87" i="15"/>
  <c r="M87" i="15" s="1"/>
  <c r="R87" i="15" s="1"/>
  <c r="G79" i="15"/>
  <c r="M79" i="15" s="1"/>
  <c r="R79" i="15" s="1"/>
  <c r="AM79" i="3"/>
  <c r="I79" i="15"/>
  <c r="AH79" i="15" s="1"/>
  <c r="AI86" i="15"/>
  <c r="AM93" i="3"/>
  <c r="G93" i="15"/>
  <c r="M93" i="15" s="1"/>
  <c r="R93" i="15" s="1"/>
  <c r="G78" i="15"/>
  <c r="M78" i="15" s="1"/>
  <c r="R78" i="15" s="1"/>
  <c r="AM78" i="3"/>
  <c r="I92" i="15"/>
  <c r="AH92" i="15" s="1"/>
  <c r="I80" i="15"/>
  <c r="AH80" i="15" s="1"/>
  <c r="AD64" i="16"/>
  <c r="DL88" i="3"/>
  <c r="DM88" i="3" s="1"/>
  <c r="AM88" i="16" s="1"/>
  <c r="AF88" i="15" s="1"/>
  <c r="DL82" i="3"/>
  <c r="DM82" i="3" s="1"/>
  <c r="AM82" i="16" s="1"/>
  <c r="AF82" i="15" s="1"/>
  <c r="AJ64" i="16"/>
  <c r="AJ62" i="16" s="1"/>
  <c r="AJ8" i="16" s="1"/>
  <c r="AJ6" i="16" s="1"/>
  <c r="T64" i="16"/>
  <c r="T62" i="16" s="1"/>
  <c r="T8" i="16" s="1"/>
  <c r="T6" i="16" s="1"/>
  <c r="G92" i="16"/>
  <c r="H92" i="16" s="1"/>
  <c r="G89" i="16"/>
  <c r="H89" i="16" s="1"/>
  <c r="G88" i="16"/>
  <c r="H88" i="16" s="1"/>
  <c r="G82" i="16"/>
  <c r="H82" i="16" s="1"/>
  <c r="G77" i="16"/>
  <c r="H77" i="16" s="1"/>
  <c r="DL92" i="3"/>
  <c r="DM92" i="3" s="1"/>
  <c r="AM92" i="16" s="1"/>
  <c r="AF92" i="15" s="1"/>
  <c r="DL86" i="3"/>
  <c r="DM86" i="3" s="1"/>
  <c r="AM86" i="16" s="1"/>
  <c r="AF86" i="15" s="1"/>
  <c r="DL80" i="3"/>
  <c r="DM80" i="3" s="1"/>
  <c r="AM80" i="16" s="1"/>
  <c r="AF80" i="15" s="1"/>
  <c r="K91" i="16"/>
  <c r="J91" i="15" s="1"/>
  <c r="CN95" i="3"/>
  <c r="AS95" i="3"/>
  <c r="AZ95" i="3" s="1"/>
  <c r="G90" i="15"/>
  <c r="M90" i="15" s="1"/>
  <c r="R90" i="15" s="1"/>
  <c r="G83" i="16"/>
  <c r="H83" i="16" s="1"/>
  <c r="G76" i="16"/>
  <c r="H76" i="16" s="1"/>
  <c r="V64" i="16"/>
  <c r="L84" i="16"/>
  <c r="K84" i="15" s="1"/>
  <c r="AI84" i="15" s="1"/>
  <c r="I85" i="15"/>
  <c r="AH85" i="15" s="1"/>
  <c r="BL118" i="3"/>
  <c r="BS118" i="3" s="1"/>
  <c r="AM90" i="3"/>
  <c r="AK64" i="16"/>
  <c r="AK62" i="16" s="1"/>
  <c r="AC64" i="16"/>
  <c r="G80" i="15"/>
  <c r="M80" i="15" s="1"/>
  <c r="R80" i="15" s="1"/>
  <c r="DL94" i="3"/>
  <c r="DM94" i="3" s="1"/>
  <c r="AM94" i="16" s="1"/>
  <c r="AF94" i="15" s="1"/>
  <c r="DL90" i="3"/>
  <c r="DM90" i="3" s="1"/>
  <c r="AM90" i="16" s="1"/>
  <c r="AF90" i="15" s="1"/>
  <c r="DL84" i="3"/>
  <c r="DM84" i="3" s="1"/>
  <c r="AM84" i="16" s="1"/>
  <c r="AF84" i="15" s="1"/>
  <c r="CD95" i="3"/>
  <c r="S118" i="3"/>
  <c r="CD118" i="3" s="1"/>
  <c r="AI64" i="16"/>
  <c r="BN118" i="3"/>
  <c r="BU118" i="3" s="1"/>
  <c r="CQ118" i="3"/>
  <c r="AM94" i="3"/>
  <c r="AV118" i="3"/>
  <c r="BC118" i="3" s="1"/>
  <c r="W119" i="3"/>
  <c r="W142" i="3" s="1"/>
  <c r="AD119" i="3"/>
  <c r="AD142" i="3" s="1"/>
  <c r="BM95" i="3"/>
  <c r="BT95" i="3" s="1"/>
  <c r="AB119" i="3"/>
  <c r="AB142" i="3" s="1"/>
  <c r="CA95" i="3"/>
  <c r="L47" i="16"/>
  <c r="K47" i="15" s="1"/>
  <c r="L44" i="16"/>
  <c r="K44" i="15" s="1"/>
  <c r="L40" i="16"/>
  <c r="K40" i="15" s="1"/>
  <c r="AI40" i="15" s="1"/>
  <c r="L32" i="16"/>
  <c r="K32" i="15" s="1"/>
  <c r="L29" i="16"/>
  <c r="K29" i="15" s="1"/>
  <c r="AI29" i="15" s="1"/>
  <c r="L21" i="16"/>
  <c r="K21" i="15" s="1"/>
  <c r="L19" i="16"/>
  <c r="K19" i="15" s="1"/>
  <c r="AI19" i="15" s="1"/>
  <c r="K59" i="16"/>
  <c r="J59" i="15" s="1"/>
  <c r="K43" i="16"/>
  <c r="J43" i="15" s="1"/>
  <c r="K42" i="16"/>
  <c r="J42" i="15" s="1"/>
  <c r="K41" i="16"/>
  <c r="J41" i="15" s="1"/>
  <c r="AI41" i="15" s="1"/>
  <c r="K38" i="16"/>
  <c r="J38" i="15" s="1"/>
  <c r="K33" i="16"/>
  <c r="J33" i="15" s="1"/>
  <c r="K32" i="16"/>
  <c r="J32" i="15" s="1"/>
  <c r="I51" i="15"/>
  <c r="AH51" i="15" s="1"/>
  <c r="I38" i="15"/>
  <c r="AH38" i="15" s="1"/>
  <c r="I35" i="15"/>
  <c r="AH35" i="15" s="1"/>
  <c r="I21" i="15"/>
  <c r="AH21" i="15" s="1"/>
  <c r="I17" i="15"/>
  <c r="AH17" i="15" s="1"/>
  <c r="G20" i="15"/>
  <c r="M20" i="15" s="1"/>
  <c r="R20" i="15" s="1"/>
  <c r="AM20" i="3"/>
  <c r="L31" i="16"/>
  <c r="K31" i="15" s="1"/>
  <c r="L57" i="16"/>
  <c r="K57" i="15" s="1"/>
  <c r="L56" i="16"/>
  <c r="K56" i="15" s="1"/>
  <c r="L51" i="16"/>
  <c r="K51" i="15" s="1"/>
  <c r="L50" i="16"/>
  <c r="K50" i="15" s="1"/>
  <c r="L46" i="16"/>
  <c r="K46" i="15" s="1"/>
  <c r="L39" i="16"/>
  <c r="K39" i="15" s="1"/>
  <c r="L38" i="16"/>
  <c r="K38" i="15" s="1"/>
  <c r="L33" i="16"/>
  <c r="K33" i="15" s="1"/>
  <c r="L30" i="16"/>
  <c r="K30" i="15" s="1"/>
  <c r="L23" i="16"/>
  <c r="K23" i="15" s="1"/>
  <c r="K55" i="16"/>
  <c r="J55" i="15" s="1"/>
  <c r="AI55" i="15" s="1"/>
  <c r="K54" i="16"/>
  <c r="J54" i="15" s="1"/>
  <c r="K47" i="16"/>
  <c r="J47" i="15" s="1"/>
  <c r="AI47" i="15" s="1"/>
  <c r="K46" i="16"/>
  <c r="J46" i="15" s="1"/>
  <c r="K37" i="16"/>
  <c r="J37" i="15" s="1"/>
  <c r="K36" i="16"/>
  <c r="J36" i="15" s="1"/>
  <c r="AI36" i="15" s="1"/>
  <c r="K28" i="16"/>
  <c r="J28" i="15" s="1"/>
  <c r="CF61" i="3"/>
  <c r="AC119" i="3"/>
  <c r="L52" i="16"/>
  <c r="K52" i="15" s="1"/>
  <c r="L37" i="16"/>
  <c r="K37" i="15" s="1"/>
  <c r="L34" i="16"/>
  <c r="K34" i="15" s="1"/>
  <c r="L27" i="16"/>
  <c r="K27" i="15" s="1"/>
  <c r="L25" i="16"/>
  <c r="K25" i="15" s="1"/>
  <c r="AG10" i="16"/>
  <c r="K56" i="16"/>
  <c r="J56" i="15" s="1"/>
  <c r="K51" i="16"/>
  <c r="J51" i="15" s="1"/>
  <c r="K50" i="16"/>
  <c r="J50" i="15" s="1"/>
  <c r="AI44" i="15"/>
  <c r="AF10" i="16"/>
  <c r="I25" i="15"/>
  <c r="AH25" i="15" s="1"/>
  <c r="K27" i="16"/>
  <c r="J27" i="15" s="1"/>
  <c r="K26" i="16"/>
  <c r="J26" i="15" s="1"/>
  <c r="K23" i="16"/>
  <c r="J23" i="15" s="1"/>
  <c r="K16" i="16"/>
  <c r="J16" i="15" s="1"/>
  <c r="J54" i="16"/>
  <c r="J39" i="16"/>
  <c r="J37" i="16"/>
  <c r="J34" i="16"/>
  <c r="J30" i="16"/>
  <c r="J29" i="16"/>
  <c r="I18" i="15"/>
  <c r="AH18" i="15" s="1"/>
  <c r="I18" i="16"/>
  <c r="H18" i="15" s="1"/>
  <c r="AJ18" i="15" s="1"/>
  <c r="O10" i="16"/>
  <c r="G56" i="16"/>
  <c r="H56" i="16" s="1"/>
  <c r="G53" i="16"/>
  <c r="H53" i="16" s="1"/>
  <c r="G52" i="16"/>
  <c r="H52" i="16" s="1"/>
  <c r="G50" i="16"/>
  <c r="H50" i="16" s="1"/>
  <c r="G49" i="16"/>
  <c r="H49" i="16" s="1"/>
  <c r="G47" i="16"/>
  <c r="H47" i="16" s="1"/>
  <c r="G44" i="16"/>
  <c r="H44" i="16" s="1"/>
  <c r="G43" i="16"/>
  <c r="H43" i="16" s="1"/>
  <c r="G32" i="16"/>
  <c r="H32" i="16" s="1"/>
  <c r="G30" i="15"/>
  <c r="M30" i="15" s="1"/>
  <c r="R30" i="15" s="1"/>
  <c r="AM30" i="3"/>
  <c r="G29" i="16"/>
  <c r="H29" i="16" s="1"/>
  <c r="G27" i="16"/>
  <c r="H27" i="16" s="1"/>
  <c r="G25" i="15"/>
  <c r="M25" i="15" s="1"/>
  <c r="R25" i="15" s="1"/>
  <c r="AM25" i="3"/>
  <c r="G23" i="16"/>
  <c r="H23" i="16" s="1"/>
  <c r="G22" i="16"/>
  <c r="H22" i="16" s="1"/>
  <c r="AD10" i="16"/>
  <c r="G15" i="16"/>
  <c r="H15" i="16" s="1"/>
  <c r="G15" i="15" s="1"/>
  <c r="M15" i="15" s="1"/>
  <c r="R15" i="15" s="1"/>
  <c r="N10" i="16"/>
  <c r="Y10" i="16"/>
  <c r="G60" i="16"/>
  <c r="H60" i="16" s="1"/>
  <c r="G59" i="16"/>
  <c r="H59" i="16" s="1"/>
  <c r="G58" i="16"/>
  <c r="H58" i="16" s="1"/>
  <c r="G57" i="16"/>
  <c r="H57" i="16" s="1"/>
  <c r="G55" i="16"/>
  <c r="H55" i="16" s="1"/>
  <c r="G54" i="16"/>
  <c r="H54" i="16" s="1"/>
  <c r="G51" i="16"/>
  <c r="H51" i="16" s="1"/>
  <c r="G46" i="16"/>
  <c r="H46" i="16" s="1"/>
  <c r="G45" i="16"/>
  <c r="H45" i="16" s="1"/>
  <c r="G42" i="16"/>
  <c r="H42" i="16" s="1"/>
  <c r="G41" i="16"/>
  <c r="H41" i="16" s="1"/>
  <c r="G40" i="16"/>
  <c r="H40" i="16" s="1"/>
  <c r="G39" i="16"/>
  <c r="H39" i="16" s="1"/>
  <c r="G38" i="16"/>
  <c r="H38" i="16" s="1"/>
  <c r="G34" i="16"/>
  <c r="H34" i="16" s="1"/>
  <c r="G31" i="16"/>
  <c r="H31" i="16" s="1"/>
  <c r="G28" i="16"/>
  <c r="H28" i="16" s="1"/>
  <c r="G26" i="16"/>
  <c r="H26" i="16" s="1"/>
  <c r="G21" i="16"/>
  <c r="H21" i="16" s="1"/>
  <c r="G19" i="16"/>
  <c r="H19" i="16" s="1"/>
  <c r="G18" i="16"/>
  <c r="H18" i="16" s="1"/>
  <c r="G16" i="16"/>
  <c r="H16" i="16" s="1"/>
  <c r="V10" i="16"/>
  <c r="AM17" i="3"/>
  <c r="AM36" i="3"/>
  <c r="X10" i="16"/>
  <c r="X8" i="16" s="1"/>
  <c r="J59" i="16"/>
  <c r="J50" i="16"/>
  <c r="J49" i="16"/>
  <c r="J47" i="16"/>
  <c r="J45" i="16"/>
  <c r="J44" i="16"/>
  <c r="J41" i="16"/>
  <c r="J23" i="16"/>
  <c r="J19" i="16"/>
  <c r="J16" i="16"/>
  <c r="W10" i="16"/>
  <c r="AU61" i="3"/>
  <c r="BB61" i="3" s="1"/>
  <c r="BM61" i="3"/>
  <c r="BT61" i="3" s="1"/>
  <c r="CP61" i="3"/>
  <c r="DL60" i="3"/>
  <c r="DM60" i="3" s="1"/>
  <c r="AM60" i="16" s="1"/>
  <c r="AF60" i="15" s="1"/>
  <c r="DL58" i="3"/>
  <c r="DM58" i="3" s="1"/>
  <c r="AM58" i="16" s="1"/>
  <c r="AF58" i="15" s="1"/>
  <c r="DL56" i="3"/>
  <c r="DM56" i="3" s="1"/>
  <c r="AM56" i="16" s="1"/>
  <c r="AF56" i="15" s="1"/>
  <c r="DL54" i="3"/>
  <c r="DM54" i="3" s="1"/>
  <c r="AM54" i="16" s="1"/>
  <c r="AF54" i="15" s="1"/>
  <c r="DL52" i="3"/>
  <c r="DM52" i="3" s="1"/>
  <c r="AM52" i="16" s="1"/>
  <c r="AF52" i="15" s="1"/>
  <c r="DL50" i="3"/>
  <c r="DM50" i="3" s="1"/>
  <c r="AM50" i="16" s="1"/>
  <c r="AF50" i="15" s="1"/>
  <c r="DL48" i="3"/>
  <c r="DM48" i="3" s="1"/>
  <c r="AM48" i="16" s="1"/>
  <c r="AF48" i="15" s="1"/>
  <c r="DL46" i="3"/>
  <c r="DM46" i="3" s="1"/>
  <c r="AM46" i="16" s="1"/>
  <c r="AF46" i="15" s="1"/>
  <c r="DL44" i="3"/>
  <c r="DM44" i="3" s="1"/>
  <c r="AM44" i="16" s="1"/>
  <c r="AF44" i="15" s="1"/>
  <c r="DL42" i="3"/>
  <c r="DM42" i="3" s="1"/>
  <c r="AM42" i="16" s="1"/>
  <c r="AF42" i="15" s="1"/>
  <c r="DL40" i="3"/>
  <c r="DM40" i="3" s="1"/>
  <c r="AM40" i="16" s="1"/>
  <c r="AF40" i="15" s="1"/>
  <c r="DL38" i="3"/>
  <c r="DM38" i="3" s="1"/>
  <c r="AM38" i="16" s="1"/>
  <c r="AF38" i="15" s="1"/>
  <c r="DL36" i="3"/>
  <c r="DM36" i="3" s="1"/>
  <c r="AM36" i="16" s="1"/>
  <c r="AF36" i="15" s="1"/>
  <c r="DL34" i="3"/>
  <c r="DM34" i="3" s="1"/>
  <c r="AM34" i="16" s="1"/>
  <c r="AF34" i="15" s="1"/>
  <c r="DL30" i="3"/>
  <c r="DM30" i="3" s="1"/>
  <c r="AM30" i="16" s="1"/>
  <c r="AF30" i="15" s="1"/>
  <c r="DL26" i="3"/>
  <c r="DM26" i="3" s="1"/>
  <c r="AM26" i="16" s="1"/>
  <c r="AF26" i="15" s="1"/>
  <c r="DL20" i="3"/>
  <c r="DM20" i="3" s="1"/>
  <c r="AM20" i="16" s="1"/>
  <c r="AF20" i="15" s="1"/>
  <c r="DL16" i="3"/>
  <c r="DM16" i="3" s="1"/>
  <c r="AM16" i="16" s="1"/>
  <c r="AF16" i="15" s="1"/>
  <c r="AK10" i="16"/>
  <c r="AV61" i="3"/>
  <c r="BC61" i="3" s="1"/>
  <c r="AF119" i="3"/>
  <c r="CQ61" i="3"/>
  <c r="X119" i="3"/>
  <c r="CE61" i="3"/>
  <c r="BL61" i="3"/>
  <c r="BS61" i="3" s="1"/>
  <c r="CO61" i="3"/>
  <c r="CD61" i="3"/>
  <c r="CB61" i="3"/>
  <c r="K119" i="3"/>
  <c r="K142" i="3" s="1"/>
  <c r="D119" i="3"/>
  <c r="D142" i="3" s="1"/>
  <c r="G69" i="15"/>
  <c r="M69" i="15" s="1"/>
  <c r="R69" i="15" s="1"/>
  <c r="AM69" i="3"/>
  <c r="G73" i="15"/>
  <c r="M73" i="15" s="1"/>
  <c r="R73" i="15" s="1"/>
  <c r="AM73" i="3"/>
  <c r="G72" i="15"/>
  <c r="M72" i="15" s="1"/>
  <c r="R72" i="15" s="1"/>
  <c r="L70" i="16"/>
  <c r="K70" i="15" s="1"/>
  <c r="L69" i="16"/>
  <c r="K69" i="15" s="1"/>
  <c r="I67" i="15"/>
  <c r="AH67" i="15" s="1"/>
  <c r="I67" i="16"/>
  <c r="H67" i="15" s="1"/>
  <c r="AJ67" i="15" s="1"/>
  <c r="G67" i="15"/>
  <c r="M67" i="15" s="1"/>
  <c r="R67" i="15" s="1"/>
  <c r="G74" i="16"/>
  <c r="H74" i="16" s="1"/>
  <c r="J65" i="16"/>
  <c r="S64" i="16"/>
  <c r="S62" i="16" s="1"/>
  <c r="S8" i="16" s="1"/>
  <c r="K65" i="16"/>
  <c r="G118" i="3"/>
  <c r="I118" i="3"/>
  <c r="I119" i="3" s="1"/>
  <c r="I142" i="3" s="1"/>
  <c r="CB95" i="3"/>
  <c r="G65" i="16"/>
  <c r="G71" i="16"/>
  <c r="H71" i="16" s="1"/>
  <c r="N64" i="16"/>
  <c r="G66" i="16"/>
  <c r="H66" i="16" s="1"/>
  <c r="K74" i="16"/>
  <c r="K71" i="16"/>
  <c r="J71" i="15" s="1"/>
  <c r="K69" i="16"/>
  <c r="CL95" i="3"/>
  <c r="AQ95" i="3"/>
  <c r="AX95" i="3" s="1"/>
  <c r="CC95" i="3"/>
  <c r="U64" i="16"/>
  <c r="U62" i="16" s="1"/>
  <c r="U8" i="16" s="1"/>
  <c r="M119" i="3"/>
  <c r="M142" i="3" s="1"/>
  <c r="T119" i="3"/>
  <c r="T142" i="3" s="1"/>
  <c r="H142" i="3"/>
  <c r="E118" i="3"/>
  <c r="AR95" i="3"/>
  <c r="AY95" i="3" s="1"/>
  <c r="C119" i="3"/>
  <c r="C142" i="3" s="1"/>
  <c r="P142" i="3"/>
  <c r="L118" i="3"/>
  <c r="R119" i="3"/>
  <c r="R142" i="3" s="1"/>
  <c r="I11" i="15"/>
  <c r="N119" i="3"/>
  <c r="CC61" i="3"/>
  <c r="AM12" i="3"/>
  <c r="G12" i="15"/>
  <c r="M12" i="15" s="1"/>
  <c r="R12" i="15" s="1"/>
  <c r="M11" i="15"/>
  <c r="BK61" i="3"/>
  <c r="BR61" i="3" s="1"/>
  <c r="CN61" i="3"/>
  <c r="AM13" i="3"/>
  <c r="AM14" i="3"/>
  <c r="AT61" i="3"/>
  <c r="BA61" i="3" s="1"/>
  <c r="U119" i="3"/>
  <c r="P10" i="16"/>
  <c r="AM11" i="3"/>
  <c r="Q10" i="16"/>
  <c r="AS61" i="3"/>
  <c r="AZ61" i="3" s="1"/>
  <c r="V120" i="16"/>
  <c r="J125" i="16"/>
  <c r="I125" i="15" s="1"/>
  <c r="AH125" i="15" s="1"/>
  <c r="CL130" i="3"/>
  <c r="CD130" i="3"/>
  <c r="X120" i="16"/>
  <c r="BJ130" i="3"/>
  <c r="BQ130" i="3" s="1"/>
  <c r="L125" i="16"/>
  <c r="K125" i="15" s="1"/>
  <c r="K125" i="16"/>
  <c r="W120" i="16"/>
  <c r="L124" i="16"/>
  <c r="K124" i="15" s="1"/>
  <c r="G124" i="16"/>
  <c r="H124" i="16" s="1"/>
  <c r="G124" i="15"/>
  <c r="M124" i="15" s="1"/>
  <c r="R124" i="15" s="1"/>
  <c r="CS120" i="3"/>
  <c r="CT120" i="3" s="1"/>
  <c r="CU120" i="3" s="1"/>
  <c r="AC120" i="16"/>
  <c r="O120" i="16"/>
  <c r="AR130" i="3"/>
  <c r="AY130" i="3" s="1"/>
  <c r="U120" i="16"/>
  <c r="BK130" i="3"/>
  <c r="BR130" i="3" s="1"/>
  <c r="CN130" i="3"/>
  <c r="CH60" i="3"/>
  <c r="CI60" i="3" s="1"/>
  <c r="CJ60" i="3" s="1"/>
  <c r="F60" i="16" s="1"/>
  <c r="BE37" i="3"/>
  <c r="BF37" i="3" s="1"/>
  <c r="BG37" i="3" s="1"/>
  <c r="C37" i="16" s="1"/>
  <c r="AC43" i="24"/>
  <c r="AN43" i="24" s="1"/>
  <c r="U42" i="13"/>
  <c r="CS90" i="3"/>
  <c r="CT90" i="3" s="1"/>
  <c r="CU90" i="3" s="1"/>
  <c r="E90" i="16" s="1"/>
  <c r="CS89" i="3"/>
  <c r="CT89" i="3" s="1"/>
  <c r="CU89" i="3" s="1"/>
  <c r="E89" i="16" s="1"/>
  <c r="BW77" i="3"/>
  <c r="BX77" i="3" s="1"/>
  <c r="BY77" i="3" s="1"/>
  <c r="D77" i="16" s="1"/>
  <c r="BW23" i="3"/>
  <c r="BX23" i="3" s="1"/>
  <c r="BY23" i="3" s="1"/>
  <c r="D23" i="16" s="1"/>
  <c r="CH15" i="3"/>
  <c r="CI15" i="3" s="1"/>
  <c r="CJ15" i="3" s="1"/>
  <c r="F15" i="16" s="1"/>
  <c r="CH14" i="3"/>
  <c r="CI14" i="3" s="1"/>
  <c r="CJ14" i="3" s="1"/>
  <c r="F14" i="16" s="1"/>
  <c r="AC42" i="24"/>
  <c r="AN42" i="24" s="1"/>
  <c r="AB44" i="13"/>
  <c r="CS84" i="3"/>
  <c r="CT84" i="3" s="1"/>
  <c r="CU84" i="3" s="1"/>
  <c r="E84" i="16" s="1"/>
  <c r="CS132" i="3"/>
  <c r="CT132" i="3" s="1"/>
  <c r="CU132" i="3" s="1"/>
  <c r="E132" i="16" s="1"/>
  <c r="CH138" i="3"/>
  <c r="CI138" i="3" s="1"/>
  <c r="CJ138" i="3" s="1"/>
  <c r="F138" i="16" s="1"/>
  <c r="CH103" i="3"/>
  <c r="CI103" i="3" s="1"/>
  <c r="CJ103" i="3" s="1"/>
  <c r="F103" i="16" s="1"/>
  <c r="CH26" i="3"/>
  <c r="CI26" i="3" s="1"/>
  <c r="CJ26" i="3" s="1"/>
  <c r="F26" i="16" s="1"/>
  <c r="G125" i="16"/>
  <c r="CH87" i="3"/>
  <c r="CI87" i="3" s="1"/>
  <c r="CJ87" i="3" s="1"/>
  <c r="F87" i="16" s="1"/>
  <c r="CH77" i="3"/>
  <c r="CI77" i="3" s="1"/>
  <c r="CJ77" i="3" s="1"/>
  <c r="F77" i="16" s="1"/>
  <c r="CH18" i="3"/>
  <c r="CI18" i="3" s="1"/>
  <c r="CJ18" i="3" s="1"/>
  <c r="F18" i="16" s="1"/>
  <c r="BW18" i="3"/>
  <c r="BX18" i="3" s="1"/>
  <c r="BY18" i="3" s="1"/>
  <c r="D18" i="16" s="1"/>
  <c r="CH22" i="3"/>
  <c r="CI22" i="3" s="1"/>
  <c r="CJ22" i="3" s="1"/>
  <c r="F22" i="16" s="1"/>
  <c r="CS104" i="3"/>
  <c r="CT104" i="3" s="1"/>
  <c r="CU104" i="3" s="1"/>
  <c r="E104" i="16" s="1"/>
  <c r="BW27" i="3"/>
  <c r="BX27" i="3" s="1"/>
  <c r="BY27" i="3" s="1"/>
  <c r="D27" i="16" s="1"/>
  <c r="AA43" i="24"/>
  <c r="AL43" i="24" s="1"/>
  <c r="CS86" i="3"/>
  <c r="CT86" i="3" s="1"/>
  <c r="CU86" i="3" s="1"/>
  <c r="E86" i="16" s="1"/>
  <c r="CS80" i="3"/>
  <c r="CT80" i="3" s="1"/>
  <c r="CU80" i="3" s="1"/>
  <c r="E80" i="16" s="1"/>
  <c r="CH28" i="3"/>
  <c r="CI28" i="3" s="1"/>
  <c r="CJ28" i="3" s="1"/>
  <c r="F28" i="16" s="1"/>
  <c r="CS26" i="3"/>
  <c r="CT26" i="3" s="1"/>
  <c r="CU26" i="3" s="1"/>
  <c r="E26" i="16" s="1"/>
  <c r="CH13" i="3"/>
  <c r="CI13" i="3" s="1"/>
  <c r="CJ13" i="3" s="1"/>
  <c r="F13" i="16" s="1"/>
  <c r="CS92" i="3"/>
  <c r="CT92" i="3" s="1"/>
  <c r="CU92" i="3" s="1"/>
  <c r="E92" i="16" s="1"/>
  <c r="BW83" i="3"/>
  <c r="BX83" i="3" s="1"/>
  <c r="BY83" i="3" s="1"/>
  <c r="D83" i="16" s="1"/>
  <c r="CH70" i="3"/>
  <c r="CI70" i="3" s="1"/>
  <c r="CJ70" i="3" s="1"/>
  <c r="F70" i="16" s="1"/>
  <c r="CS91" i="3"/>
  <c r="CT91" i="3" s="1"/>
  <c r="CU91" i="3" s="1"/>
  <c r="E91" i="16" s="1"/>
  <c r="BE27" i="3"/>
  <c r="BF27" i="3" s="1"/>
  <c r="BG27" i="3" s="1"/>
  <c r="C27" i="16" s="1"/>
  <c r="AQ130" i="3"/>
  <c r="AX130" i="3" s="1"/>
  <c r="CS59" i="3"/>
  <c r="CT59" i="3" s="1"/>
  <c r="CU59" i="3" s="1"/>
  <c r="E59" i="16" s="1"/>
  <c r="CS34" i="3"/>
  <c r="CT34" i="3" s="1"/>
  <c r="CU34" i="3" s="1"/>
  <c r="E34" i="16" s="1"/>
  <c r="CS18" i="3"/>
  <c r="CT18" i="3" s="1"/>
  <c r="CU18" i="3" s="1"/>
  <c r="E18" i="16" s="1"/>
  <c r="BE32" i="3"/>
  <c r="BF32" i="3" s="1"/>
  <c r="BG32" i="3" s="1"/>
  <c r="C32" i="16" s="1"/>
  <c r="BE24" i="3"/>
  <c r="BF24" i="3" s="1"/>
  <c r="BG24" i="3" s="1"/>
  <c r="C24" i="16" s="1"/>
  <c r="BE88" i="3"/>
  <c r="BF88" i="3" s="1"/>
  <c r="BG88" i="3" s="1"/>
  <c r="C88" i="16" s="1"/>
  <c r="CS15" i="3"/>
  <c r="CT15" i="3" s="1"/>
  <c r="CU15" i="3" s="1"/>
  <c r="E15" i="16" s="1"/>
  <c r="CH25" i="3"/>
  <c r="CI25" i="3" s="1"/>
  <c r="CJ25" i="3" s="1"/>
  <c r="F25" i="16" s="1"/>
  <c r="CH99" i="3"/>
  <c r="CI99" i="3" s="1"/>
  <c r="CJ99" i="3" s="1"/>
  <c r="F99" i="16" s="1"/>
  <c r="CH85" i="3"/>
  <c r="CI85" i="3" s="1"/>
  <c r="CJ85" i="3" s="1"/>
  <c r="F85" i="16" s="1"/>
  <c r="CS60" i="3"/>
  <c r="CT60" i="3" s="1"/>
  <c r="CU60" i="3" s="1"/>
  <c r="E60" i="16" s="1"/>
  <c r="CS51" i="3"/>
  <c r="CT51" i="3" s="1"/>
  <c r="CU51" i="3" s="1"/>
  <c r="E51" i="16" s="1"/>
  <c r="BW31" i="3"/>
  <c r="BX31" i="3" s="1"/>
  <c r="BY31" i="3" s="1"/>
  <c r="D31" i="16" s="1"/>
  <c r="CH29" i="3"/>
  <c r="CI29" i="3" s="1"/>
  <c r="CJ29" i="3" s="1"/>
  <c r="F29" i="16" s="1"/>
  <c r="BE25" i="3"/>
  <c r="BF25" i="3" s="1"/>
  <c r="BG25" i="3" s="1"/>
  <c r="C25" i="16" s="1"/>
  <c r="CS24" i="3"/>
  <c r="CT24" i="3" s="1"/>
  <c r="CU24" i="3" s="1"/>
  <c r="E24" i="16" s="1"/>
  <c r="CH24" i="3"/>
  <c r="CI24" i="3" s="1"/>
  <c r="CJ24" i="3" s="1"/>
  <c r="F24" i="16" s="1"/>
  <c r="CS21" i="3"/>
  <c r="CT21" i="3" s="1"/>
  <c r="CU21" i="3" s="1"/>
  <c r="E21" i="16" s="1"/>
  <c r="AC44" i="13"/>
  <c r="CS112" i="3"/>
  <c r="CT112" i="3" s="1"/>
  <c r="CU112" i="3" s="1"/>
  <c r="E112" i="16" s="1"/>
  <c r="CH57" i="3"/>
  <c r="CI57" i="3" s="1"/>
  <c r="CJ57" i="3" s="1"/>
  <c r="F57" i="16" s="1"/>
  <c r="CH56" i="3"/>
  <c r="CI56" i="3" s="1"/>
  <c r="CJ56" i="3" s="1"/>
  <c r="F56" i="16" s="1"/>
  <c r="CH53" i="3"/>
  <c r="CI53" i="3" s="1"/>
  <c r="CJ53" i="3" s="1"/>
  <c r="F53" i="16" s="1"/>
  <c r="BE33" i="3"/>
  <c r="BF33" i="3" s="1"/>
  <c r="BG33" i="3" s="1"/>
  <c r="C33" i="16" s="1"/>
  <c r="BE31" i="3"/>
  <c r="BF31" i="3" s="1"/>
  <c r="BG31" i="3" s="1"/>
  <c r="C31" i="16" s="1"/>
  <c r="CS19" i="3"/>
  <c r="CT19" i="3" s="1"/>
  <c r="CU19" i="3" s="1"/>
  <c r="E19" i="16" s="1"/>
  <c r="AB43" i="13"/>
  <c r="BE101" i="3"/>
  <c r="BF101" i="3" s="1"/>
  <c r="BG101" i="3" s="1"/>
  <c r="C101" i="16" s="1"/>
  <c r="BE116" i="3"/>
  <c r="BF116" i="3" s="1"/>
  <c r="BG116" i="3" s="1"/>
  <c r="C116" i="16" s="1"/>
  <c r="CS85" i="3"/>
  <c r="CT85" i="3" s="1"/>
  <c r="CU85" i="3" s="1"/>
  <c r="E85" i="16" s="1"/>
  <c r="CH51" i="3"/>
  <c r="CI51" i="3" s="1"/>
  <c r="CJ51" i="3" s="1"/>
  <c r="F51" i="16" s="1"/>
  <c r="AA42" i="24"/>
  <c r="AL42" i="24" s="1"/>
  <c r="CS125" i="3"/>
  <c r="CT125" i="3" s="1"/>
  <c r="CU125" i="3" s="1"/>
  <c r="E125" i="16" s="1"/>
  <c r="CH105" i="3"/>
  <c r="CI105" i="3" s="1"/>
  <c r="CJ105" i="3" s="1"/>
  <c r="F105" i="16" s="1"/>
  <c r="CH62" i="3"/>
  <c r="CI62" i="3" s="1"/>
  <c r="CJ62" i="3" s="1"/>
  <c r="CH46" i="3"/>
  <c r="CI46" i="3" s="1"/>
  <c r="CJ46" i="3" s="1"/>
  <c r="F46" i="16" s="1"/>
  <c r="BW33" i="3"/>
  <c r="BX33" i="3" s="1"/>
  <c r="BY33" i="3" s="1"/>
  <c r="D33" i="16" s="1"/>
  <c r="CS12" i="3"/>
  <c r="CT12" i="3" s="1"/>
  <c r="CU12" i="3" s="1"/>
  <c r="E12" i="16" s="1"/>
  <c r="BW104" i="3"/>
  <c r="BX104" i="3" s="1"/>
  <c r="BY104" i="3" s="1"/>
  <c r="D104" i="16" s="1"/>
  <c r="CH89" i="3"/>
  <c r="CI89" i="3" s="1"/>
  <c r="CJ89" i="3" s="1"/>
  <c r="F89" i="16" s="1"/>
  <c r="CH116" i="3"/>
  <c r="CI116" i="3" s="1"/>
  <c r="CJ116" i="3" s="1"/>
  <c r="F116" i="16" s="1"/>
  <c r="BE97" i="3"/>
  <c r="BF97" i="3" s="1"/>
  <c r="BG97" i="3" s="1"/>
  <c r="C97" i="16" s="1"/>
  <c r="BW92" i="3"/>
  <c r="BX92" i="3" s="1"/>
  <c r="BY92" i="3" s="1"/>
  <c r="D92" i="16" s="1"/>
  <c r="BE36" i="3"/>
  <c r="BF36" i="3" s="1"/>
  <c r="BG36" i="3" s="1"/>
  <c r="C36" i="16" s="1"/>
  <c r="CS105" i="3"/>
  <c r="CT105" i="3" s="1"/>
  <c r="CU105" i="3" s="1"/>
  <c r="E105" i="16" s="1"/>
  <c r="BE102" i="3"/>
  <c r="BF102" i="3" s="1"/>
  <c r="BG102" i="3" s="1"/>
  <c r="C102" i="16" s="1"/>
  <c r="CS87" i="3"/>
  <c r="CT87" i="3" s="1"/>
  <c r="CU87" i="3" s="1"/>
  <c r="E87" i="16" s="1"/>
  <c r="CS82" i="3"/>
  <c r="CT82" i="3" s="1"/>
  <c r="CU82" i="3" s="1"/>
  <c r="E82" i="16" s="1"/>
  <c r="CS81" i="3"/>
  <c r="CT81" i="3" s="1"/>
  <c r="CU81" i="3" s="1"/>
  <c r="E81" i="16" s="1"/>
  <c r="BW79" i="3"/>
  <c r="BX79" i="3" s="1"/>
  <c r="BY79" i="3" s="1"/>
  <c r="D79" i="16" s="1"/>
  <c r="BE76" i="3"/>
  <c r="BF76" i="3" s="1"/>
  <c r="BG76" i="3" s="1"/>
  <c r="C76" i="16" s="1"/>
  <c r="CH67" i="3"/>
  <c r="CI67" i="3" s="1"/>
  <c r="CJ67" i="3" s="1"/>
  <c r="F67" i="16" s="1"/>
  <c r="CH38" i="3"/>
  <c r="CI38" i="3" s="1"/>
  <c r="CJ38" i="3" s="1"/>
  <c r="F38" i="16" s="1"/>
  <c r="BW37" i="3"/>
  <c r="BX37" i="3" s="1"/>
  <c r="BY37" i="3" s="1"/>
  <c r="D37" i="16" s="1"/>
  <c r="CH81" i="3"/>
  <c r="CI81" i="3" s="1"/>
  <c r="CJ81" i="3" s="1"/>
  <c r="F81" i="16" s="1"/>
  <c r="CS127" i="3"/>
  <c r="CT127" i="3" s="1"/>
  <c r="CU127" i="3" s="1"/>
  <c r="E127" i="16" s="1"/>
  <c r="BW32" i="3"/>
  <c r="BX32" i="3" s="1"/>
  <c r="BY32" i="3" s="1"/>
  <c r="D32" i="16" s="1"/>
  <c r="BE17" i="3"/>
  <c r="BF17" i="3" s="1"/>
  <c r="BG17" i="3" s="1"/>
  <c r="C17" i="16" s="1"/>
  <c r="BE43" i="3"/>
  <c r="BF43" i="3" s="1"/>
  <c r="BG43" i="3" s="1"/>
  <c r="C43" i="16" s="1"/>
  <c r="DD126" i="3"/>
  <c r="DE126" i="3" s="1"/>
  <c r="DF126" i="3" s="1"/>
  <c r="CH139" i="3"/>
  <c r="CI139" i="3" s="1"/>
  <c r="CJ139" i="3" s="1"/>
  <c r="F139" i="16" s="1"/>
  <c r="CS124" i="3"/>
  <c r="CT124" i="3" s="1"/>
  <c r="CU124" i="3" s="1"/>
  <c r="E124" i="16" s="1"/>
  <c r="CH112" i="3"/>
  <c r="CI112" i="3" s="1"/>
  <c r="CJ112" i="3" s="1"/>
  <c r="F112" i="16" s="1"/>
  <c r="BE107" i="3"/>
  <c r="BF107" i="3" s="1"/>
  <c r="BG107" i="3" s="1"/>
  <c r="C107" i="16" s="1"/>
  <c r="BW58" i="3"/>
  <c r="BX58" i="3" s="1"/>
  <c r="BY58" i="3" s="1"/>
  <c r="D58" i="16" s="1"/>
  <c r="CS46" i="3"/>
  <c r="CT46" i="3" s="1"/>
  <c r="CU46" i="3" s="1"/>
  <c r="E46" i="16" s="1"/>
  <c r="CH20" i="3"/>
  <c r="CI20" i="3" s="1"/>
  <c r="CJ20" i="3" s="1"/>
  <c r="F20" i="16" s="1"/>
  <c r="BE19" i="3"/>
  <c r="BF19" i="3" s="1"/>
  <c r="BG19" i="3" s="1"/>
  <c r="C19" i="16" s="1"/>
  <c r="BE15" i="3"/>
  <c r="BF15" i="3" s="1"/>
  <c r="BG15" i="3" s="1"/>
  <c r="C15" i="16" s="1"/>
  <c r="CH12" i="3"/>
  <c r="CI12" i="3" s="1"/>
  <c r="CJ12" i="3" s="1"/>
  <c r="F12" i="16" s="1"/>
  <c r="CS116" i="3"/>
  <c r="CT116" i="3" s="1"/>
  <c r="CU116" i="3" s="1"/>
  <c r="E116" i="16" s="1"/>
  <c r="BW24" i="3"/>
  <c r="BX24" i="3" s="1"/>
  <c r="BY24" i="3" s="1"/>
  <c r="D24" i="16" s="1"/>
  <c r="BW12" i="3"/>
  <c r="BX12" i="3" s="1"/>
  <c r="BY12" i="3" s="1"/>
  <c r="D12" i="16" s="1"/>
  <c r="CH111" i="3"/>
  <c r="CI111" i="3" s="1"/>
  <c r="CJ111" i="3" s="1"/>
  <c r="F111" i="16" s="1"/>
  <c r="CS102" i="3"/>
  <c r="CT102" i="3" s="1"/>
  <c r="CU102" i="3" s="1"/>
  <c r="E102" i="16" s="1"/>
  <c r="CH82" i="3"/>
  <c r="CI82" i="3" s="1"/>
  <c r="CJ82" i="3" s="1"/>
  <c r="F82" i="16" s="1"/>
  <c r="CH48" i="3"/>
  <c r="CI48" i="3" s="1"/>
  <c r="CJ48" i="3" s="1"/>
  <c r="F48" i="16" s="1"/>
  <c r="CH23" i="3"/>
  <c r="CI23" i="3" s="1"/>
  <c r="CJ23" i="3" s="1"/>
  <c r="F23" i="16" s="1"/>
  <c r="BW19" i="3"/>
  <c r="BX19" i="3" s="1"/>
  <c r="BY19" i="3" s="1"/>
  <c r="D19" i="16" s="1"/>
  <c r="BW11" i="3"/>
  <c r="BX11" i="3" s="1"/>
  <c r="BY11" i="3" s="1"/>
  <c r="D11" i="16" s="1"/>
  <c r="BW80" i="3"/>
  <c r="BX80" i="3" s="1"/>
  <c r="BY80" i="3" s="1"/>
  <c r="D80" i="16" s="1"/>
  <c r="CH30" i="3"/>
  <c r="CI30" i="3" s="1"/>
  <c r="CJ30" i="3" s="1"/>
  <c r="F30" i="16" s="1"/>
  <c r="BW115" i="3"/>
  <c r="BX115" i="3" s="1"/>
  <c r="BY115" i="3" s="1"/>
  <c r="D115" i="16" s="1"/>
  <c r="CS31" i="3"/>
  <c r="CT31" i="3" s="1"/>
  <c r="CU31" i="3" s="1"/>
  <c r="E31" i="16" s="1"/>
  <c r="CS25" i="3"/>
  <c r="CT25" i="3" s="1"/>
  <c r="CU25" i="3" s="1"/>
  <c r="E25" i="16" s="1"/>
  <c r="BE106" i="3"/>
  <c r="BF106" i="3" s="1"/>
  <c r="BG106" i="3" s="1"/>
  <c r="C106" i="16" s="1"/>
  <c r="CH91" i="3"/>
  <c r="CI91" i="3" s="1"/>
  <c r="CJ91" i="3" s="1"/>
  <c r="F91" i="16" s="1"/>
  <c r="CH90" i="3"/>
  <c r="CI90" i="3" s="1"/>
  <c r="CJ90" i="3" s="1"/>
  <c r="F90" i="16" s="1"/>
  <c r="BW90" i="3"/>
  <c r="BX90" i="3" s="1"/>
  <c r="BY90" i="3" s="1"/>
  <c r="D90" i="16" s="1"/>
  <c r="BE50" i="3"/>
  <c r="BF50" i="3" s="1"/>
  <c r="BG50" i="3" s="1"/>
  <c r="C50" i="16" s="1"/>
  <c r="BE39" i="3"/>
  <c r="BF39" i="3" s="1"/>
  <c r="BG39" i="3" s="1"/>
  <c r="C39" i="16" s="1"/>
  <c r="CH27" i="3"/>
  <c r="CI27" i="3" s="1"/>
  <c r="CJ27" i="3" s="1"/>
  <c r="F27" i="16" s="1"/>
  <c r="CH21" i="3"/>
  <c r="CI21" i="3" s="1"/>
  <c r="CJ21" i="3" s="1"/>
  <c r="F21" i="16" s="1"/>
  <c r="BW15" i="3"/>
  <c r="BX15" i="3" s="1"/>
  <c r="BY15" i="3" s="1"/>
  <c r="D15" i="16" s="1"/>
  <c r="CS13" i="3"/>
  <c r="CT13" i="3" s="1"/>
  <c r="CU13" i="3" s="1"/>
  <c r="E13" i="16" s="1"/>
  <c r="CH92" i="3"/>
  <c r="CI92" i="3" s="1"/>
  <c r="CJ92" i="3" s="1"/>
  <c r="F92" i="16" s="1"/>
  <c r="CH31" i="3"/>
  <c r="CI31" i="3" s="1"/>
  <c r="CJ31" i="3" s="1"/>
  <c r="F31" i="16" s="1"/>
  <c r="BE26" i="3"/>
  <c r="BF26" i="3" s="1"/>
  <c r="BG26" i="3" s="1"/>
  <c r="C26" i="16" s="1"/>
  <c r="A129" i="3"/>
  <c r="A129" i="15" s="1"/>
  <c r="U29" i="24"/>
  <c r="U29" i="13"/>
  <c r="BE82" i="3"/>
  <c r="BF82" i="3" s="1"/>
  <c r="BG82" i="3" s="1"/>
  <c r="C82" i="16" s="1"/>
  <c r="CS75" i="3"/>
  <c r="CT75" i="3" s="1"/>
  <c r="CU75" i="3" s="1"/>
  <c r="E75" i="16" s="1"/>
  <c r="BW75" i="3"/>
  <c r="BX75" i="3" s="1"/>
  <c r="BY75" i="3" s="1"/>
  <c r="D75" i="16" s="1"/>
  <c r="BE74" i="3"/>
  <c r="BF74" i="3" s="1"/>
  <c r="BG74" i="3" s="1"/>
  <c r="C74" i="16" s="1"/>
  <c r="BW107" i="3"/>
  <c r="BX107" i="3" s="1"/>
  <c r="BY107" i="3" s="1"/>
  <c r="D107" i="16" s="1"/>
  <c r="CS106" i="3"/>
  <c r="CT106" i="3" s="1"/>
  <c r="CU106" i="3" s="1"/>
  <c r="E106" i="16" s="1"/>
  <c r="CH106" i="3"/>
  <c r="CI106" i="3" s="1"/>
  <c r="CJ106" i="3" s="1"/>
  <c r="F106" i="16" s="1"/>
  <c r="BW86" i="3"/>
  <c r="BX86" i="3" s="1"/>
  <c r="BY86" i="3" s="1"/>
  <c r="D86" i="16" s="1"/>
  <c r="CS39" i="3"/>
  <c r="CT39" i="3" s="1"/>
  <c r="CU39" i="3" s="1"/>
  <c r="E39" i="16" s="1"/>
  <c r="CH39" i="3"/>
  <c r="CI39" i="3" s="1"/>
  <c r="CJ39" i="3" s="1"/>
  <c r="F39" i="16" s="1"/>
  <c r="BE34" i="3"/>
  <c r="BF34" i="3" s="1"/>
  <c r="BG34" i="3" s="1"/>
  <c r="C34" i="16" s="1"/>
  <c r="CS33" i="3"/>
  <c r="CT33" i="3" s="1"/>
  <c r="CU33" i="3" s="1"/>
  <c r="E33" i="16" s="1"/>
  <c r="CS32" i="3"/>
  <c r="CT32" i="3" s="1"/>
  <c r="CU32" i="3" s="1"/>
  <c r="E32" i="16" s="1"/>
  <c r="CH32" i="3"/>
  <c r="CI32" i="3" s="1"/>
  <c r="CJ32" i="3" s="1"/>
  <c r="F32" i="16" s="1"/>
  <c r="CS129" i="3"/>
  <c r="CT129" i="3" s="1"/>
  <c r="CU129" i="3" s="1"/>
  <c r="E129" i="16" s="1"/>
  <c r="CS123" i="3"/>
  <c r="CT123" i="3" s="1"/>
  <c r="CU123" i="3" s="1"/>
  <c r="E123" i="16" s="1"/>
  <c r="BE112" i="3"/>
  <c r="BF112" i="3" s="1"/>
  <c r="BG112" i="3" s="1"/>
  <c r="C112" i="16" s="1"/>
  <c r="CH102" i="3"/>
  <c r="CI102" i="3" s="1"/>
  <c r="CJ102" i="3" s="1"/>
  <c r="F102" i="16" s="1"/>
  <c r="BE60" i="3"/>
  <c r="BF60" i="3" s="1"/>
  <c r="BG60" i="3" s="1"/>
  <c r="C60" i="16" s="1"/>
  <c r="CH59" i="3"/>
  <c r="CI59" i="3" s="1"/>
  <c r="CJ59" i="3" s="1"/>
  <c r="F59" i="16" s="1"/>
  <c r="BW55" i="3"/>
  <c r="BX55" i="3" s="1"/>
  <c r="BY55" i="3" s="1"/>
  <c r="D55" i="16" s="1"/>
  <c r="CS54" i="3"/>
  <c r="CT54" i="3" s="1"/>
  <c r="CU54" i="3" s="1"/>
  <c r="E54" i="16" s="1"/>
  <c r="BW50" i="3"/>
  <c r="BX50" i="3" s="1"/>
  <c r="BY50" i="3" s="1"/>
  <c r="D50" i="16" s="1"/>
  <c r="CS48" i="3"/>
  <c r="CT48" i="3" s="1"/>
  <c r="CU48" i="3" s="1"/>
  <c r="E48" i="16" s="1"/>
  <c r="BE48" i="3"/>
  <c r="BF48" i="3" s="1"/>
  <c r="BG48" i="3" s="1"/>
  <c r="C48" i="16" s="1"/>
  <c r="CS47" i="3"/>
  <c r="CT47" i="3" s="1"/>
  <c r="CU47" i="3" s="1"/>
  <c r="E47" i="16" s="1"/>
  <c r="CH47" i="3"/>
  <c r="CI47" i="3" s="1"/>
  <c r="CJ47" i="3" s="1"/>
  <c r="F47" i="16" s="1"/>
  <c r="BE35" i="3"/>
  <c r="BF35" i="3" s="1"/>
  <c r="BG35" i="3" s="1"/>
  <c r="C35" i="16" s="1"/>
  <c r="BW34" i="3"/>
  <c r="BX34" i="3" s="1"/>
  <c r="BY34" i="3" s="1"/>
  <c r="D34" i="16" s="1"/>
  <c r="CS28" i="3"/>
  <c r="CT28" i="3" s="1"/>
  <c r="CU28" i="3" s="1"/>
  <c r="E28" i="16" s="1"/>
  <c r="BW22" i="3"/>
  <c r="BX22" i="3" s="1"/>
  <c r="BY22" i="3" s="1"/>
  <c r="D22" i="16" s="1"/>
  <c r="BW123" i="3"/>
  <c r="BX123" i="3" s="1"/>
  <c r="BY123" i="3" s="1"/>
  <c r="D123" i="16" s="1"/>
  <c r="CS121" i="3"/>
  <c r="CT121" i="3" s="1"/>
  <c r="CU121" i="3" s="1"/>
  <c r="E121" i="16" s="1"/>
  <c r="CS100" i="3"/>
  <c r="CT100" i="3" s="1"/>
  <c r="CU100" i="3" s="1"/>
  <c r="E100" i="16" s="1"/>
  <c r="CS99" i="3"/>
  <c r="CT99" i="3" s="1"/>
  <c r="CU99" i="3" s="1"/>
  <c r="E99" i="16" s="1"/>
  <c r="AC43" i="13"/>
  <c r="CH123" i="3"/>
  <c r="CI123" i="3" s="1"/>
  <c r="CJ123" i="3" s="1"/>
  <c r="F123" i="16" s="1"/>
  <c r="CH83" i="3"/>
  <c r="CI83" i="3" s="1"/>
  <c r="CJ83" i="3" s="1"/>
  <c r="F83" i="16" s="1"/>
  <c r="BW66" i="3"/>
  <c r="BX66" i="3" s="1"/>
  <c r="BY66" i="3" s="1"/>
  <c r="D66" i="16" s="1"/>
  <c r="CS56" i="3"/>
  <c r="CT56" i="3" s="1"/>
  <c r="CU56" i="3" s="1"/>
  <c r="E56" i="16" s="1"/>
  <c r="BW20" i="3"/>
  <c r="BX20" i="3" s="1"/>
  <c r="BY20" i="3" s="1"/>
  <c r="D20" i="16" s="1"/>
  <c r="CH101" i="3"/>
  <c r="CI101" i="3" s="1"/>
  <c r="CJ101" i="3" s="1"/>
  <c r="F101" i="16" s="1"/>
  <c r="CH96" i="3"/>
  <c r="CI96" i="3" s="1"/>
  <c r="CJ96" i="3" s="1"/>
  <c r="CS43" i="3"/>
  <c r="CT43" i="3" s="1"/>
  <c r="CU43" i="3" s="1"/>
  <c r="E43" i="16" s="1"/>
  <c r="BW134" i="3"/>
  <c r="BX134" i="3" s="1"/>
  <c r="BY134" i="3" s="1"/>
  <c r="D134" i="16" s="1"/>
  <c r="CS101" i="3"/>
  <c r="CT101" i="3" s="1"/>
  <c r="CU101" i="3" s="1"/>
  <c r="E101" i="16" s="1"/>
  <c r="CH43" i="3"/>
  <c r="CI43" i="3" s="1"/>
  <c r="CJ43" i="3" s="1"/>
  <c r="F43" i="16" s="1"/>
  <c r="CS29" i="3"/>
  <c r="CT29" i="3" s="1"/>
  <c r="CU29" i="3" s="1"/>
  <c r="E29" i="16" s="1"/>
  <c r="U43" i="13"/>
  <c r="CS140" i="3"/>
  <c r="CT140" i="3" s="1"/>
  <c r="CU140" i="3" s="1"/>
  <c r="E140" i="16" s="1"/>
  <c r="CH134" i="3"/>
  <c r="CI134" i="3" s="1"/>
  <c r="CJ134" i="3" s="1"/>
  <c r="F134" i="16" s="1"/>
  <c r="BE127" i="3"/>
  <c r="BF127" i="3" s="1"/>
  <c r="BG127" i="3" s="1"/>
  <c r="C127" i="16" s="1"/>
  <c r="CH121" i="3"/>
  <c r="CI121" i="3" s="1"/>
  <c r="CJ121" i="3" s="1"/>
  <c r="F121" i="16" s="1"/>
  <c r="BE93" i="3"/>
  <c r="BF93" i="3" s="1"/>
  <c r="BG93" i="3" s="1"/>
  <c r="C93" i="16" s="1"/>
  <c r="CS88" i="3"/>
  <c r="CT88" i="3" s="1"/>
  <c r="CU88" i="3" s="1"/>
  <c r="E88" i="16" s="1"/>
  <c r="BW82" i="3"/>
  <c r="BX82" i="3" s="1"/>
  <c r="BY82" i="3" s="1"/>
  <c r="D82" i="16" s="1"/>
  <c r="CS44" i="3"/>
  <c r="CT44" i="3" s="1"/>
  <c r="CU44" i="3" s="1"/>
  <c r="E44" i="16" s="1"/>
  <c r="CS42" i="3"/>
  <c r="CT42" i="3" s="1"/>
  <c r="CU42" i="3" s="1"/>
  <c r="E42" i="16" s="1"/>
  <c r="CH42" i="3"/>
  <c r="CI42" i="3" s="1"/>
  <c r="CJ42" i="3" s="1"/>
  <c r="F42" i="16" s="1"/>
  <c r="BW28" i="3"/>
  <c r="BX28" i="3" s="1"/>
  <c r="BY28" i="3" s="1"/>
  <c r="D28" i="16" s="1"/>
  <c r="CS113" i="3"/>
  <c r="CT113" i="3" s="1"/>
  <c r="CU113" i="3" s="1"/>
  <c r="E113" i="16" s="1"/>
  <c r="BE99" i="3"/>
  <c r="BF99" i="3" s="1"/>
  <c r="BG99" i="3" s="1"/>
  <c r="C99" i="16" s="1"/>
  <c r="CH16" i="3"/>
  <c r="CI16" i="3" s="1"/>
  <c r="CJ16" i="3" s="1"/>
  <c r="F16" i="16" s="1"/>
  <c r="CH133" i="3"/>
  <c r="CI133" i="3" s="1"/>
  <c r="CJ133" i="3" s="1"/>
  <c r="F133" i="16" s="1"/>
  <c r="BE128" i="3"/>
  <c r="BF128" i="3" s="1"/>
  <c r="BG128" i="3" s="1"/>
  <c r="C128" i="16" s="1"/>
  <c r="CS94" i="3"/>
  <c r="CT94" i="3" s="1"/>
  <c r="CU94" i="3" s="1"/>
  <c r="E94" i="16" s="1"/>
  <c r="BW26" i="3"/>
  <c r="BX26" i="3" s="1"/>
  <c r="BY26" i="3" s="1"/>
  <c r="D26" i="16" s="1"/>
  <c r="BE16" i="3"/>
  <c r="BF16" i="3" s="1"/>
  <c r="BG16" i="3" s="1"/>
  <c r="C16" i="16" s="1"/>
  <c r="BE140" i="3"/>
  <c r="BF140" i="3" s="1"/>
  <c r="BG140" i="3" s="1"/>
  <c r="C140" i="16" s="1"/>
  <c r="CH113" i="3"/>
  <c r="CI113" i="3" s="1"/>
  <c r="CJ113" i="3" s="1"/>
  <c r="F113" i="16" s="1"/>
  <c r="BE135" i="3"/>
  <c r="BF135" i="3" s="1"/>
  <c r="BG135" i="3" s="1"/>
  <c r="C135" i="16" s="1"/>
  <c r="CH97" i="3"/>
  <c r="CI97" i="3" s="1"/>
  <c r="CJ97" i="3" s="1"/>
  <c r="F97" i="16" s="1"/>
  <c r="BE96" i="3"/>
  <c r="BF96" i="3" s="1"/>
  <c r="BG96" i="3" s="1"/>
  <c r="BE29" i="3"/>
  <c r="BF29" i="3" s="1"/>
  <c r="BG29" i="3" s="1"/>
  <c r="C29" i="16" s="1"/>
  <c r="CS27" i="3"/>
  <c r="CT27" i="3" s="1"/>
  <c r="CU27" i="3" s="1"/>
  <c r="E27" i="16" s="1"/>
  <c r="BW13" i="3"/>
  <c r="BX13" i="3" s="1"/>
  <c r="BY13" i="3" s="1"/>
  <c r="D13" i="16" s="1"/>
  <c r="BE121" i="3"/>
  <c r="BF121" i="3" s="1"/>
  <c r="BG121" i="3" s="1"/>
  <c r="C121" i="16" s="1"/>
  <c r="DD129" i="3"/>
  <c r="DE129" i="3" s="1"/>
  <c r="DF129" i="3" s="1"/>
  <c r="CS122" i="3"/>
  <c r="CT122" i="3" s="1"/>
  <c r="CU122" i="3" s="1"/>
  <c r="E122" i="16" s="1"/>
  <c r="CS72" i="3"/>
  <c r="CT72" i="3" s="1"/>
  <c r="CU72" i="3" s="1"/>
  <c r="E72" i="16" s="1"/>
  <c r="CH71" i="3"/>
  <c r="CI71" i="3" s="1"/>
  <c r="CJ71" i="3" s="1"/>
  <c r="F71" i="16" s="1"/>
  <c r="CH66" i="3"/>
  <c r="CI66" i="3" s="1"/>
  <c r="CJ66" i="3" s="1"/>
  <c r="F66" i="16" s="1"/>
  <c r="E64" i="16"/>
  <c r="BW106" i="3"/>
  <c r="BX106" i="3" s="1"/>
  <c r="BY106" i="3" s="1"/>
  <c r="D106" i="16" s="1"/>
  <c r="BE94" i="3"/>
  <c r="BF94" i="3" s="1"/>
  <c r="BG94" i="3" s="1"/>
  <c r="C94" i="16" s="1"/>
  <c r="AT130" i="3"/>
  <c r="BA130" i="3" s="1"/>
  <c r="CO130" i="3"/>
  <c r="BL130" i="3"/>
  <c r="BS130" i="3" s="1"/>
  <c r="BE129" i="3"/>
  <c r="BF129" i="3" s="1"/>
  <c r="BG129" i="3" s="1"/>
  <c r="C129" i="16" s="1"/>
  <c r="CS93" i="3"/>
  <c r="CT93" i="3" s="1"/>
  <c r="CU93" i="3" s="1"/>
  <c r="E93" i="16" s="1"/>
  <c r="CH93" i="3"/>
  <c r="CI93" i="3" s="1"/>
  <c r="CJ93" i="3" s="1"/>
  <c r="F93" i="16" s="1"/>
  <c r="CS71" i="3"/>
  <c r="CT71" i="3" s="1"/>
  <c r="CU71" i="3" s="1"/>
  <c r="E71" i="16" s="1"/>
  <c r="BW73" i="3"/>
  <c r="BX73" i="3" s="1"/>
  <c r="BY73" i="3" s="1"/>
  <c r="D73" i="16" s="1"/>
  <c r="CA130" i="3"/>
  <c r="CH73" i="3"/>
  <c r="CI73" i="3" s="1"/>
  <c r="CJ73" i="3" s="1"/>
  <c r="F73" i="16" s="1"/>
  <c r="CH72" i="3"/>
  <c r="CI72" i="3" s="1"/>
  <c r="CJ72" i="3" s="1"/>
  <c r="F72" i="16" s="1"/>
  <c r="CS68" i="3"/>
  <c r="CT68" i="3" s="1"/>
  <c r="CU68" i="3" s="1"/>
  <c r="E68" i="16" s="1"/>
  <c r="CS67" i="3"/>
  <c r="CT67" i="3" s="1"/>
  <c r="CU67" i="3" s="1"/>
  <c r="E67" i="16" s="1"/>
  <c r="BW17" i="3"/>
  <c r="BX17" i="3" s="1"/>
  <c r="BY17" i="3" s="1"/>
  <c r="D17" i="16" s="1"/>
  <c r="BE139" i="3"/>
  <c r="BF139" i="3" s="1"/>
  <c r="BG139" i="3" s="1"/>
  <c r="C139" i="16" s="1"/>
  <c r="BW135" i="3"/>
  <c r="BX135" i="3" s="1"/>
  <c r="BY135" i="3" s="1"/>
  <c r="D135" i="16" s="1"/>
  <c r="BE126" i="3"/>
  <c r="BF126" i="3" s="1"/>
  <c r="BG126" i="3" s="1"/>
  <c r="C126" i="16" s="1"/>
  <c r="BE91" i="3"/>
  <c r="BF91" i="3" s="1"/>
  <c r="BG91" i="3" s="1"/>
  <c r="C91" i="16" s="1"/>
  <c r="CS98" i="3"/>
  <c r="CT98" i="3" s="1"/>
  <c r="CU98" i="3" s="1"/>
  <c r="E98" i="16" s="1"/>
  <c r="BW72" i="3"/>
  <c r="BX72" i="3" s="1"/>
  <c r="BY72" i="3" s="1"/>
  <c r="D72" i="16" s="1"/>
  <c r="BW69" i="3"/>
  <c r="BX69" i="3" s="1"/>
  <c r="BY69" i="3" s="1"/>
  <c r="D69" i="16" s="1"/>
  <c r="CH68" i="3"/>
  <c r="CI68" i="3" s="1"/>
  <c r="CJ68" i="3" s="1"/>
  <c r="F68" i="16" s="1"/>
  <c r="BW67" i="3"/>
  <c r="BX67" i="3" s="1"/>
  <c r="BY67" i="3" s="1"/>
  <c r="D67" i="16" s="1"/>
  <c r="CS17" i="3"/>
  <c r="CT17" i="3" s="1"/>
  <c r="CU17" i="3" s="1"/>
  <c r="E17" i="16" s="1"/>
  <c r="CB130" i="3"/>
  <c r="BW131" i="3"/>
  <c r="BX131" i="3" s="1"/>
  <c r="BY131" i="3" s="1"/>
  <c r="BW124" i="3"/>
  <c r="BX124" i="3" s="1"/>
  <c r="BY124" i="3" s="1"/>
  <c r="D124" i="16" s="1"/>
  <c r="BW105" i="3"/>
  <c r="BX105" i="3" s="1"/>
  <c r="BY105" i="3" s="1"/>
  <c r="D105" i="16" s="1"/>
  <c r="BE89" i="3"/>
  <c r="BF89" i="3" s="1"/>
  <c r="BG89" i="3" s="1"/>
  <c r="C89" i="16" s="1"/>
  <c r="BE42" i="3"/>
  <c r="BF42" i="3" s="1"/>
  <c r="BG42" i="3" s="1"/>
  <c r="C42" i="16" s="1"/>
  <c r="BW40" i="3"/>
  <c r="BX40" i="3" s="1"/>
  <c r="BY40" i="3" s="1"/>
  <c r="D40" i="16" s="1"/>
  <c r="BW38" i="3"/>
  <c r="BX38" i="3" s="1"/>
  <c r="BY38" i="3" s="1"/>
  <c r="D38" i="16" s="1"/>
  <c r="BE18" i="3"/>
  <c r="BF18" i="3" s="1"/>
  <c r="BG18" i="3" s="1"/>
  <c r="C18" i="16" s="1"/>
  <c r="BW76" i="3"/>
  <c r="BX76" i="3" s="1"/>
  <c r="BY76" i="3" s="1"/>
  <c r="D76" i="16" s="1"/>
  <c r="BE69" i="3"/>
  <c r="BF69" i="3" s="1"/>
  <c r="BG69" i="3" s="1"/>
  <c r="C69" i="16" s="1"/>
  <c r="CC130" i="3"/>
  <c r="BW54" i="3"/>
  <c r="BX54" i="3" s="1"/>
  <c r="BY54" i="3" s="1"/>
  <c r="D54" i="16" s="1"/>
  <c r="BW25" i="3"/>
  <c r="BX25" i="3" s="1"/>
  <c r="BY25" i="3" s="1"/>
  <c r="D25" i="16" s="1"/>
  <c r="CS23" i="3"/>
  <c r="CT23" i="3" s="1"/>
  <c r="CU23" i="3" s="1"/>
  <c r="E23" i="16" s="1"/>
  <c r="DD128" i="3"/>
  <c r="DE128" i="3" s="1"/>
  <c r="DF128" i="3" s="1"/>
  <c r="BW139" i="3"/>
  <c r="BX139" i="3" s="1"/>
  <c r="BY139" i="3" s="1"/>
  <c r="D139" i="16" s="1"/>
  <c r="BW60" i="3"/>
  <c r="BX60" i="3" s="1"/>
  <c r="BY60" i="3" s="1"/>
  <c r="D60" i="16" s="1"/>
  <c r="CS38" i="3"/>
  <c r="CT38" i="3" s="1"/>
  <c r="CU38" i="3" s="1"/>
  <c r="E38" i="16" s="1"/>
  <c r="BE115" i="3"/>
  <c r="BF115" i="3" s="1"/>
  <c r="BG115" i="3" s="1"/>
  <c r="C115" i="16" s="1"/>
  <c r="CH114" i="3"/>
  <c r="CI114" i="3" s="1"/>
  <c r="CJ114" i="3" s="1"/>
  <c r="F114" i="16" s="1"/>
  <c r="BW89" i="3"/>
  <c r="BX89" i="3" s="1"/>
  <c r="BY89" i="3" s="1"/>
  <c r="D89" i="16" s="1"/>
  <c r="BE83" i="3"/>
  <c r="BF83" i="3" s="1"/>
  <c r="BG83" i="3" s="1"/>
  <c r="C83" i="16" s="1"/>
  <c r="CS76" i="3"/>
  <c r="CT76" i="3" s="1"/>
  <c r="CU76" i="3" s="1"/>
  <c r="E76" i="16" s="1"/>
  <c r="CH76" i="3"/>
  <c r="CI76" i="3" s="1"/>
  <c r="CJ76" i="3" s="1"/>
  <c r="F76" i="16" s="1"/>
  <c r="CH74" i="3"/>
  <c r="CI74" i="3" s="1"/>
  <c r="CJ74" i="3" s="1"/>
  <c r="F74" i="16" s="1"/>
  <c r="BW74" i="3"/>
  <c r="BX74" i="3" s="1"/>
  <c r="BY74" i="3" s="1"/>
  <c r="D74" i="16" s="1"/>
  <c r="CS55" i="3"/>
  <c r="CT55" i="3" s="1"/>
  <c r="CU55" i="3" s="1"/>
  <c r="E55" i="16" s="1"/>
  <c r="CH55" i="3"/>
  <c r="CI55" i="3" s="1"/>
  <c r="CJ55" i="3" s="1"/>
  <c r="F55" i="16" s="1"/>
  <c r="CS50" i="3"/>
  <c r="CT50" i="3" s="1"/>
  <c r="CU50" i="3" s="1"/>
  <c r="E50" i="16" s="1"/>
  <c r="CH50" i="3"/>
  <c r="CI50" i="3" s="1"/>
  <c r="CJ50" i="3" s="1"/>
  <c r="F50" i="16" s="1"/>
  <c r="CS49" i="3"/>
  <c r="CT49" i="3" s="1"/>
  <c r="CU49" i="3" s="1"/>
  <c r="E49" i="16" s="1"/>
  <c r="BE47" i="3"/>
  <c r="BF47" i="3" s="1"/>
  <c r="BG47" i="3" s="1"/>
  <c r="C47" i="16" s="1"/>
  <c r="BE137" i="3"/>
  <c r="BF137" i="3" s="1"/>
  <c r="BG137" i="3" s="1"/>
  <c r="CS133" i="3"/>
  <c r="CT133" i="3" s="1"/>
  <c r="CU133" i="3" s="1"/>
  <c r="E133" i="16" s="1"/>
  <c r="BW126" i="3"/>
  <c r="BX126" i="3" s="1"/>
  <c r="BY126" i="3" s="1"/>
  <c r="D126" i="16" s="1"/>
  <c r="BE125" i="3"/>
  <c r="BF125" i="3" s="1"/>
  <c r="BG125" i="3" s="1"/>
  <c r="C125" i="16" s="1"/>
  <c r="CH124" i="3"/>
  <c r="CI124" i="3" s="1"/>
  <c r="CJ124" i="3" s="1"/>
  <c r="F124" i="16" s="1"/>
  <c r="BE87" i="3"/>
  <c r="BF87" i="3" s="1"/>
  <c r="BG87" i="3" s="1"/>
  <c r="C87" i="16" s="1"/>
  <c r="BE78" i="3"/>
  <c r="BF78" i="3" s="1"/>
  <c r="BG78" i="3" s="1"/>
  <c r="C78" i="16" s="1"/>
  <c r="CS73" i="3"/>
  <c r="CT73" i="3" s="1"/>
  <c r="CU73" i="3" s="1"/>
  <c r="E73" i="16" s="1"/>
  <c r="BE62" i="3"/>
  <c r="BF62" i="3" s="1"/>
  <c r="BG62" i="3" s="1"/>
  <c r="CS41" i="3"/>
  <c r="CT41" i="3" s="1"/>
  <c r="CU41" i="3" s="1"/>
  <c r="E41" i="16" s="1"/>
  <c r="BE11" i="3"/>
  <c r="BF11" i="3" s="1"/>
  <c r="BG11" i="3" s="1"/>
  <c r="C11" i="16" s="1"/>
  <c r="BE138" i="3"/>
  <c r="BF138" i="3" s="1"/>
  <c r="BG138" i="3" s="1"/>
  <c r="C138" i="16" s="1"/>
  <c r="BE132" i="3"/>
  <c r="BF132" i="3" s="1"/>
  <c r="BG132" i="3" s="1"/>
  <c r="C132" i="16" s="1"/>
  <c r="CS126" i="3"/>
  <c r="CT126" i="3" s="1"/>
  <c r="CU126" i="3" s="1"/>
  <c r="E126" i="16" s="1"/>
  <c r="CH126" i="3"/>
  <c r="CI126" i="3" s="1"/>
  <c r="CJ126" i="3" s="1"/>
  <c r="F126" i="16" s="1"/>
  <c r="BW116" i="3"/>
  <c r="BX116" i="3" s="1"/>
  <c r="BY116" i="3" s="1"/>
  <c r="D116" i="16" s="1"/>
  <c r="BW100" i="3"/>
  <c r="BX100" i="3" s="1"/>
  <c r="BY100" i="3" s="1"/>
  <c r="D100" i="16" s="1"/>
  <c r="BW81" i="3"/>
  <c r="BX81" i="3" s="1"/>
  <c r="BY81" i="3" s="1"/>
  <c r="D81" i="16" s="1"/>
  <c r="BE57" i="3"/>
  <c r="BF57" i="3" s="1"/>
  <c r="BG57" i="3" s="1"/>
  <c r="C57" i="16" s="1"/>
  <c r="BE30" i="3"/>
  <c r="BF30" i="3" s="1"/>
  <c r="BG30" i="3" s="1"/>
  <c r="C30" i="16" s="1"/>
  <c r="BW29" i="3"/>
  <c r="BX29" i="3" s="1"/>
  <c r="BY29" i="3" s="1"/>
  <c r="D29" i="16" s="1"/>
  <c r="CH19" i="3"/>
  <c r="CI19" i="3" s="1"/>
  <c r="CJ19" i="3" s="1"/>
  <c r="F19" i="16" s="1"/>
  <c r="BW14" i="3"/>
  <c r="BX14" i="3" s="1"/>
  <c r="BY14" i="3" s="1"/>
  <c r="D14" i="16" s="1"/>
  <c r="CS11" i="3"/>
  <c r="CT11" i="3" s="1"/>
  <c r="CU11" i="3" s="1"/>
  <c r="E11" i="16" s="1"/>
  <c r="U44" i="24"/>
  <c r="AF44" i="24" s="1"/>
  <c r="U43" i="24"/>
  <c r="AF43" i="24" s="1"/>
  <c r="BW128" i="3"/>
  <c r="BX128" i="3" s="1"/>
  <c r="BY128" i="3" s="1"/>
  <c r="D128" i="16" s="1"/>
  <c r="BW114" i="3"/>
  <c r="BX114" i="3" s="1"/>
  <c r="BY114" i="3" s="1"/>
  <c r="D114" i="16" s="1"/>
  <c r="BE109" i="3"/>
  <c r="BF109" i="3" s="1"/>
  <c r="BG109" i="3" s="1"/>
  <c r="C109" i="16" s="1"/>
  <c r="CH84" i="3"/>
  <c r="CI84" i="3" s="1"/>
  <c r="CJ84" i="3" s="1"/>
  <c r="F84" i="16" s="1"/>
  <c r="BE71" i="3"/>
  <c r="BF71" i="3" s="1"/>
  <c r="BG71" i="3" s="1"/>
  <c r="C71" i="16" s="1"/>
  <c r="BE70" i="3"/>
  <c r="BF70" i="3" s="1"/>
  <c r="BG70" i="3" s="1"/>
  <c r="C70" i="16" s="1"/>
  <c r="BE65" i="3"/>
  <c r="BF65" i="3" s="1"/>
  <c r="BG65" i="3" s="1"/>
  <c r="C65" i="16" s="1"/>
  <c r="CS62" i="3"/>
  <c r="CT62" i="3" s="1"/>
  <c r="CU62" i="3" s="1"/>
  <c r="CS58" i="3"/>
  <c r="CT58" i="3" s="1"/>
  <c r="CU58" i="3" s="1"/>
  <c r="E58" i="16" s="1"/>
  <c r="CS57" i="3"/>
  <c r="CT57" i="3" s="1"/>
  <c r="CU57" i="3" s="1"/>
  <c r="E57" i="16" s="1"/>
  <c r="BW44" i="3"/>
  <c r="BX44" i="3" s="1"/>
  <c r="BY44" i="3" s="1"/>
  <c r="D44" i="16" s="1"/>
  <c r="BW43" i="3"/>
  <c r="BX43" i="3" s="1"/>
  <c r="BY43" i="3" s="1"/>
  <c r="D43" i="16" s="1"/>
  <c r="CH41" i="3"/>
  <c r="CI41" i="3" s="1"/>
  <c r="CJ41" i="3" s="1"/>
  <c r="F41" i="16" s="1"/>
  <c r="BE38" i="3"/>
  <c r="BF38" i="3" s="1"/>
  <c r="BG38" i="3" s="1"/>
  <c r="C38" i="16" s="1"/>
  <c r="CH33" i="3"/>
  <c r="CI33" i="3" s="1"/>
  <c r="CJ33" i="3" s="1"/>
  <c r="F33" i="16" s="1"/>
  <c r="BE23" i="3"/>
  <c r="BF23" i="3" s="1"/>
  <c r="BG23" i="3" s="1"/>
  <c r="C23" i="16" s="1"/>
  <c r="CS22" i="3"/>
  <c r="CT22" i="3" s="1"/>
  <c r="CU22" i="3" s="1"/>
  <c r="E22" i="16" s="1"/>
  <c r="BE13" i="3"/>
  <c r="BF13" i="3" s="1"/>
  <c r="BG13" i="3" s="1"/>
  <c r="C13" i="16" s="1"/>
  <c r="CS131" i="3"/>
  <c r="CT131" i="3" s="1"/>
  <c r="CU131" i="3" s="1"/>
  <c r="CH131" i="3"/>
  <c r="CI131" i="3" s="1"/>
  <c r="CJ131" i="3" s="1"/>
  <c r="CH129" i="3"/>
  <c r="CI129" i="3" s="1"/>
  <c r="CJ129" i="3" s="1"/>
  <c r="F129" i="16" s="1"/>
  <c r="CS128" i="3"/>
  <c r="CT128" i="3" s="1"/>
  <c r="CU128" i="3" s="1"/>
  <c r="E128" i="16" s="1"/>
  <c r="CH128" i="3"/>
  <c r="CI128" i="3" s="1"/>
  <c r="CJ128" i="3" s="1"/>
  <c r="F128" i="16" s="1"/>
  <c r="CH127" i="3"/>
  <c r="CI127" i="3" s="1"/>
  <c r="CJ127" i="3" s="1"/>
  <c r="F127" i="16" s="1"/>
  <c r="BW112" i="3"/>
  <c r="BX112" i="3" s="1"/>
  <c r="BY112" i="3" s="1"/>
  <c r="D112" i="16" s="1"/>
  <c r="BE111" i="3"/>
  <c r="BF111" i="3" s="1"/>
  <c r="BG111" i="3" s="1"/>
  <c r="C111" i="16" s="1"/>
  <c r="CH110" i="3"/>
  <c r="CI110" i="3" s="1"/>
  <c r="CJ110" i="3" s="1"/>
  <c r="F110" i="16" s="1"/>
  <c r="BW109" i="3"/>
  <c r="BX109" i="3" s="1"/>
  <c r="BY109" i="3" s="1"/>
  <c r="D109" i="16" s="1"/>
  <c r="BE108" i="3"/>
  <c r="BF108" i="3" s="1"/>
  <c r="BG108" i="3" s="1"/>
  <c r="C108" i="16" s="1"/>
  <c r="E96" i="16"/>
  <c r="CH107" i="3"/>
  <c r="CI107" i="3" s="1"/>
  <c r="CJ107" i="3" s="1"/>
  <c r="F107" i="16" s="1"/>
  <c r="CH78" i="3"/>
  <c r="CI78" i="3" s="1"/>
  <c r="CJ78" i="3" s="1"/>
  <c r="F78" i="16" s="1"/>
  <c r="CS69" i="3"/>
  <c r="CT69" i="3" s="1"/>
  <c r="CU69" i="3" s="1"/>
  <c r="E69" i="16" s="1"/>
  <c r="CH69" i="3"/>
  <c r="CI69" i="3" s="1"/>
  <c r="CJ69" i="3" s="1"/>
  <c r="F69" i="16" s="1"/>
  <c r="BE68" i="3"/>
  <c r="BF68" i="3" s="1"/>
  <c r="BG68" i="3" s="1"/>
  <c r="C68" i="16" s="1"/>
  <c r="BW52" i="3"/>
  <c r="BX52" i="3" s="1"/>
  <c r="BY52" i="3" s="1"/>
  <c r="D52" i="16" s="1"/>
  <c r="BW47" i="3"/>
  <c r="BX47" i="3" s="1"/>
  <c r="BY47" i="3" s="1"/>
  <c r="D47" i="16" s="1"/>
  <c r="CH44" i="3"/>
  <c r="CI44" i="3" s="1"/>
  <c r="CJ44" i="3" s="1"/>
  <c r="F44" i="16" s="1"/>
  <c r="BW35" i="3"/>
  <c r="BX35" i="3" s="1"/>
  <c r="BY35" i="3" s="1"/>
  <c r="D35" i="16" s="1"/>
  <c r="BW120" i="3"/>
  <c r="BX120" i="3" s="1"/>
  <c r="BY120" i="3" s="1"/>
  <c r="BE134" i="3"/>
  <c r="BF134" i="3" s="1"/>
  <c r="BG134" i="3" s="1"/>
  <c r="C134" i="16" s="1"/>
  <c r="BW113" i="3"/>
  <c r="BX113" i="3" s="1"/>
  <c r="BY113" i="3" s="1"/>
  <c r="D113" i="16" s="1"/>
  <c r="BW108" i="3"/>
  <c r="BX108" i="3" s="1"/>
  <c r="BY108" i="3" s="1"/>
  <c r="D108" i="16" s="1"/>
  <c r="BE103" i="3"/>
  <c r="BF103" i="3" s="1"/>
  <c r="BG103" i="3" s="1"/>
  <c r="C103" i="16" s="1"/>
  <c r="CS96" i="3"/>
  <c r="CT96" i="3" s="1"/>
  <c r="CU96" i="3" s="1"/>
  <c r="BW88" i="3"/>
  <c r="BX88" i="3" s="1"/>
  <c r="BY88" i="3" s="1"/>
  <c r="D88" i="16" s="1"/>
  <c r="BE79" i="3"/>
  <c r="BF79" i="3" s="1"/>
  <c r="BG79" i="3" s="1"/>
  <c r="C79" i="16" s="1"/>
  <c r="BW78" i="3"/>
  <c r="BX78" i="3" s="1"/>
  <c r="BY78" i="3" s="1"/>
  <c r="D78" i="16" s="1"/>
  <c r="CS70" i="3"/>
  <c r="CT70" i="3" s="1"/>
  <c r="CU70" i="3" s="1"/>
  <c r="E70" i="16" s="1"/>
  <c r="BW62" i="3"/>
  <c r="BX62" i="3" s="1"/>
  <c r="BY62" i="3" s="1"/>
  <c r="BW59" i="3"/>
  <c r="BX59" i="3" s="1"/>
  <c r="BY59" i="3" s="1"/>
  <c r="D59" i="16" s="1"/>
  <c r="BE41" i="3"/>
  <c r="BF41" i="3" s="1"/>
  <c r="BG41" i="3" s="1"/>
  <c r="C41" i="16" s="1"/>
  <c r="CS40" i="3"/>
  <c r="CT40" i="3" s="1"/>
  <c r="CU40" i="3" s="1"/>
  <c r="E40" i="16" s="1"/>
  <c r="CH40" i="3"/>
  <c r="CI40" i="3" s="1"/>
  <c r="CJ40" i="3" s="1"/>
  <c r="F40" i="16" s="1"/>
  <c r="BE40" i="3"/>
  <c r="BF40" i="3" s="1"/>
  <c r="BG40" i="3" s="1"/>
  <c r="C40" i="16" s="1"/>
  <c r="CS37" i="3"/>
  <c r="CT37" i="3" s="1"/>
  <c r="CU37" i="3" s="1"/>
  <c r="E37" i="16" s="1"/>
  <c r="CS36" i="3"/>
  <c r="CT36" i="3" s="1"/>
  <c r="CU36" i="3" s="1"/>
  <c r="E36" i="16" s="1"/>
  <c r="CH36" i="3"/>
  <c r="CI36" i="3" s="1"/>
  <c r="CJ36" i="3" s="1"/>
  <c r="F36" i="16" s="1"/>
  <c r="BW16" i="3"/>
  <c r="BX16" i="3" s="1"/>
  <c r="BY16" i="3" s="1"/>
  <c r="D16" i="16" s="1"/>
  <c r="CH10" i="3"/>
  <c r="CI10" i="3" s="1"/>
  <c r="CJ10" i="3" s="1"/>
  <c r="CH120" i="3"/>
  <c r="CI120" i="3" s="1"/>
  <c r="CJ120" i="3" s="1"/>
  <c r="DD122" i="3"/>
  <c r="DE122" i="3" s="1"/>
  <c r="DF122" i="3" s="1"/>
  <c r="CH135" i="3"/>
  <c r="CI135" i="3" s="1"/>
  <c r="CJ135" i="3" s="1"/>
  <c r="F135" i="16" s="1"/>
  <c r="CH125" i="3"/>
  <c r="CI125" i="3" s="1"/>
  <c r="CJ125" i="3" s="1"/>
  <c r="F125" i="16" s="1"/>
  <c r="BE123" i="3"/>
  <c r="BF123" i="3" s="1"/>
  <c r="BG123" i="3" s="1"/>
  <c r="C123" i="16" s="1"/>
  <c r="CH122" i="3"/>
  <c r="CI122" i="3" s="1"/>
  <c r="CJ122" i="3" s="1"/>
  <c r="F122" i="16" s="1"/>
  <c r="BE122" i="3"/>
  <c r="BF122" i="3" s="1"/>
  <c r="BG122" i="3" s="1"/>
  <c r="C122" i="16" s="1"/>
  <c r="BE110" i="3"/>
  <c r="BF110" i="3" s="1"/>
  <c r="BG110" i="3" s="1"/>
  <c r="C110" i="16" s="1"/>
  <c r="CS109" i="3"/>
  <c r="CT109" i="3" s="1"/>
  <c r="CU109" i="3" s="1"/>
  <c r="E109" i="16" s="1"/>
  <c r="CH109" i="3"/>
  <c r="CI109" i="3" s="1"/>
  <c r="CJ109" i="3" s="1"/>
  <c r="F109" i="16" s="1"/>
  <c r="BE105" i="3"/>
  <c r="BF105" i="3" s="1"/>
  <c r="BG105" i="3" s="1"/>
  <c r="C105" i="16" s="1"/>
  <c r="CH104" i="3"/>
  <c r="CI104" i="3" s="1"/>
  <c r="CJ104" i="3" s="1"/>
  <c r="F104" i="16" s="1"/>
  <c r="CS78" i="3"/>
  <c r="CT78" i="3" s="1"/>
  <c r="CU78" i="3" s="1"/>
  <c r="E78" i="16" s="1"/>
  <c r="BE56" i="3"/>
  <c r="BF56" i="3" s="1"/>
  <c r="BG56" i="3" s="1"/>
  <c r="C56" i="16" s="1"/>
  <c r="BE55" i="3"/>
  <c r="BF55" i="3" s="1"/>
  <c r="BG55" i="3" s="1"/>
  <c r="C55" i="16" s="1"/>
  <c r="CS53" i="3"/>
  <c r="CT53" i="3" s="1"/>
  <c r="CU53" i="3" s="1"/>
  <c r="E53" i="16" s="1"/>
  <c r="BW53" i="3"/>
  <c r="BX53" i="3" s="1"/>
  <c r="BY53" i="3" s="1"/>
  <c r="D53" i="16" s="1"/>
  <c r="BE53" i="3"/>
  <c r="BF53" i="3" s="1"/>
  <c r="BG53" i="3" s="1"/>
  <c r="C53" i="16" s="1"/>
  <c r="CS52" i="3"/>
  <c r="CT52" i="3" s="1"/>
  <c r="CU52" i="3" s="1"/>
  <c r="E52" i="16" s="1"/>
  <c r="CH52" i="3"/>
  <c r="CI52" i="3" s="1"/>
  <c r="CJ52" i="3" s="1"/>
  <c r="F52" i="16" s="1"/>
  <c r="BW41" i="3"/>
  <c r="BX41" i="3" s="1"/>
  <c r="BY41" i="3" s="1"/>
  <c r="D41" i="16" s="1"/>
  <c r="CH37" i="3"/>
  <c r="CI37" i="3" s="1"/>
  <c r="CJ37" i="3" s="1"/>
  <c r="F37" i="16" s="1"/>
  <c r="CS20" i="3"/>
  <c r="CT20" i="3" s="1"/>
  <c r="CU20" i="3" s="1"/>
  <c r="E20" i="16" s="1"/>
  <c r="CS16" i="3"/>
  <c r="CT16" i="3" s="1"/>
  <c r="CU16" i="3" s="1"/>
  <c r="E16" i="16" s="1"/>
  <c r="CH108" i="3"/>
  <c r="CI108" i="3" s="1"/>
  <c r="CJ108" i="3" s="1"/>
  <c r="F108" i="16" s="1"/>
  <c r="BW103" i="3"/>
  <c r="BX103" i="3" s="1"/>
  <c r="BY103" i="3" s="1"/>
  <c r="D103" i="16" s="1"/>
  <c r="BW94" i="3"/>
  <c r="BX94" i="3" s="1"/>
  <c r="BY94" i="3" s="1"/>
  <c r="D94" i="16" s="1"/>
  <c r="CS83" i="3"/>
  <c r="CT83" i="3" s="1"/>
  <c r="CU83" i="3" s="1"/>
  <c r="E83" i="16" s="1"/>
  <c r="BE81" i="3"/>
  <c r="BF81" i="3" s="1"/>
  <c r="BG81" i="3" s="1"/>
  <c r="C81" i="16" s="1"/>
  <c r="CH80" i="3"/>
  <c r="CI80" i="3" s="1"/>
  <c r="CJ80" i="3" s="1"/>
  <c r="F80" i="16" s="1"/>
  <c r="BW42" i="3"/>
  <c r="BX42" i="3" s="1"/>
  <c r="BY42" i="3" s="1"/>
  <c r="D42" i="16" s="1"/>
  <c r="BE104" i="3"/>
  <c r="BF104" i="3" s="1"/>
  <c r="BG104" i="3" s="1"/>
  <c r="C104" i="16" s="1"/>
  <c r="CS103" i="3"/>
  <c r="CT103" i="3" s="1"/>
  <c r="CU103" i="3" s="1"/>
  <c r="E103" i="16" s="1"/>
  <c r="CH94" i="3"/>
  <c r="CI94" i="3" s="1"/>
  <c r="CJ94" i="3" s="1"/>
  <c r="F94" i="16" s="1"/>
  <c r="BW93" i="3"/>
  <c r="BX93" i="3" s="1"/>
  <c r="BY93" i="3" s="1"/>
  <c r="D93" i="16" s="1"/>
  <c r="BW85" i="3"/>
  <c r="BX85" i="3" s="1"/>
  <c r="BY85" i="3" s="1"/>
  <c r="D85" i="16" s="1"/>
  <c r="CS115" i="3"/>
  <c r="CT115" i="3" s="1"/>
  <c r="CU115" i="3" s="1"/>
  <c r="E115" i="16" s="1"/>
  <c r="CH115" i="3"/>
  <c r="CI115" i="3" s="1"/>
  <c r="CJ115" i="3" s="1"/>
  <c r="F115" i="16" s="1"/>
  <c r="CS114" i="3"/>
  <c r="CT114" i="3" s="1"/>
  <c r="CU114" i="3" s="1"/>
  <c r="E114" i="16" s="1"/>
  <c r="CS111" i="3"/>
  <c r="CT111" i="3" s="1"/>
  <c r="CU111" i="3" s="1"/>
  <c r="E111" i="16" s="1"/>
  <c r="CS110" i="3"/>
  <c r="CT110" i="3" s="1"/>
  <c r="CU110" i="3" s="1"/>
  <c r="E110" i="16" s="1"/>
  <c r="BW101" i="3"/>
  <c r="BX101" i="3" s="1"/>
  <c r="BY101" i="3" s="1"/>
  <c r="D101" i="16" s="1"/>
  <c r="CH98" i="3"/>
  <c r="CI98" i="3" s="1"/>
  <c r="CJ98" i="3" s="1"/>
  <c r="F98" i="16" s="1"/>
  <c r="AX66" i="3"/>
  <c r="BE66" i="3" s="1"/>
  <c r="BF66" i="3" s="1"/>
  <c r="BG66" i="3" s="1"/>
  <c r="C66" i="16" s="1"/>
  <c r="C64" i="16"/>
  <c r="CH35" i="3"/>
  <c r="CI35" i="3" s="1"/>
  <c r="CJ35" i="3" s="1"/>
  <c r="F35" i="16" s="1"/>
  <c r="CH34" i="3"/>
  <c r="CI34" i="3" s="1"/>
  <c r="CJ34" i="3" s="1"/>
  <c r="F34" i="16" s="1"/>
  <c r="BS133" i="3"/>
  <c r="D131" i="16"/>
  <c r="BW129" i="3"/>
  <c r="BX129" i="3" s="1"/>
  <c r="BY129" i="3" s="1"/>
  <c r="D129" i="16" s="1"/>
  <c r="BW127" i="3"/>
  <c r="BX127" i="3" s="1"/>
  <c r="BY127" i="3" s="1"/>
  <c r="D127" i="16" s="1"/>
  <c r="BE46" i="3"/>
  <c r="BF46" i="3" s="1"/>
  <c r="BG46" i="3" s="1"/>
  <c r="C46" i="16" s="1"/>
  <c r="BW10" i="3"/>
  <c r="BX10" i="3" s="1"/>
  <c r="BY10" i="3" s="1"/>
  <c r="AB43" i="24"/>
  <c r="AM43" i="24" s="1"/>
  <c r="AB44" i="24"/>
  <c r="AM44" i="24" s="1"/>
  <c r="D120" i="16"/>
  <c r="BR121" i="3"/>
  <c r="BW121" i="3" s="1"/>
  <c r="BX121" i="3" s="1"/>
  <c r="BY121" i="3" s="1"/>
  <c r="D121" i="16" s="1"/>
  <c r="BP102" i="3"/>
  <c r="BW102" i="3" s="1"/>
  <c r="BX102" i="3" s="1"/>
  <c r="BY102" i="3" s="1"/>
  <c r="D102" i="16" s="1"/>
  <c r="D96" i="16"/>
  <c r="D64" i="16"/>
  <c r="BW57" i="3"/>
  <c r="BX57" i="3" s="1"/>
  <c r="BY57" i="3" s="1"/>
  <c r="D57" i="16" s="1"/>
  <c r="BE120" i="3"/>
  <c r="BF120" i="3" s="1"/>
  <c r="BG120" i="3" s="1"/>
  <c r="AB42" i="24"/>
  <c r="AM42" i="24" s="1"/>
  <c r="BE133" i="3"/>
  <c r="BF133" i="3" s="1"/>
  <c r="BG133" i="3" s="1"/>
  <c r="C133" i="16" s="1"/>
  <c r="BE49" i="3"/>
  <c r="BF49" i="3" s="1"/>
  <c r="BG49" i="3" s="1"/>
  <c r="C49" i="16" s="1"/>
  <c r="D10" i="16"/>
  <c r="CS35" i="3"/>
  <c r="CT35" i="3" s="1"/>
  <c r="CU35" i="3" s="1"/>
  <c r="E35" i="16" s="1"/>
  <c r="CH132" i="3"/>
  <c r="CI132" i="3" s="1"/>
  <c r="CJ132" i="3" s="1"/>
  <c r="F132" i="16" s="1"/>
  <c r="F131" i="16"/>
  <c r="BW132" i="3"/>
  <c r="BX132" i="3" s="1"/>
  <c r="BY132" i="3" s="1"/>
  <c r="D132" i="16" s="1"/>
  <c r="BE131" i="3"/>
  <c r="BF131" i="3" s="1"/>
  <c r="BG131" i="3" s="1"/>
  <c r="BW125" i="3"/>
  <c r="BX125" i="3" s="1"/>
  <c r="BY125" i="3" s="1"/>
  <c r="D125" i="16" s="1"/>
  <c r="BE124" i="3"/>
  <c r="BF124" i="3" s="1"/>
  <c r="BG124" i="3" s="1"/>
  <c r="C124" i="16" s="1"/>
  <c r="BE45" i="3"/>
  <c r="BF45" i="3" s="1"/>
  <c r="BG45" i="3" s="1"/>
  <c r="C45" i="16" s="1"/>
  <c r="F120" i="16"/>
  <c r="AA42" i="13"/>
  <c r="AA44" i="13"/>
  <c r="AA43" i="13"/>
  <c r="CH58" i="3"/>
  <c r="CI58" i="3" s="1"/>
  <c r="CJ58" i="3" s="1"/>
  <c r="F58" i="16" s="1"/>
  <c r="CH45" i="3"/>
  <c r="CI45" i="3" s="1"/>
  <c r="CJ45" i="3" s="1"/>
  <c r="F45" i="16" s="1"/>
  <c r="BE44" i="3"/>
  <c r="BF44" i="3" s="1"/>
  <c r="BG44" i="3" s="1"/>
  <c r="C44" i="16" s="1"/>
  <c r="CS14" i="3"/>
  <c r="CT14" i="3" s="1"/>
  <c r="CU14" i="3" s="1"/>
  <c r="E14" i="16" s="1"/>
  <c r="CS10" i="3"/>
  <c r="CT10" i="3" s="1"/>
  <c r="CU10" i="3" s="1"/>
  <c r="CS65" i="3"/>
  <c r="CT65" i="3" s="1"/>
  <c r="CU65" i="3" s="1"/>
  <c r="E65" i="16" s="1"/>
  <c r="F141" i="16"/>
  <c r="BW71" i="3"/>
  <c r="BX71" i="3" s="1"/>
  <c r="BY71" i="3" s="1"/>
  <c r="D71" i="16" s="1"/>
  <c r="BE58" i="3"/>
  <c r="BF58" i="3" s="1"/>
  <c r="BG58" i="3" s="1"/>
  <c r="C58" i="16" s="1"/>
  <c r="CH54" i="3"/>
  <c r="CI54" i="3" s="1"/>
  <c r="CJ54" i="3" s="1"/>
  <c r="F54" i="16" s="1"/>
  <c r="BE20" i="3"/>
  <c r="BF20" i="3" s="1"/>
  <c r="BG20" i="3" s="1"/>
  <c r="C20" i="16" s="1"/>
  <c r="E10" i="16"/>
  <c r="BW97" i="3"/>
  <c r="BX97" i="3" s="1"/>
  <c r="BY97" i="3" s="1"/>
  <c r="D97" i="16" s="1"/>
  <c r="BW137" i="3"/>
  <c r="BX137" i="3" s="1"/>
  <c r="BY137" i="3" s="1"/>
  <c r="BW122" i="3"/>
  <c r="BX122" i="3" s="1"/>
  <c r="BY122" i="3" s="1"/>
  <c r="D122" i="16" s="1"/>
  <c r="BE113" i="3"/>
  <c r="BF113" i="3" s="1"/>
  <c r="BG113" i="3" s="1"/>
  <c r="C113" i="16" s="1"/>
  <c r="BW111" i="3"/>
  <c r="BX111" i="3" s="1"/>
  <c r="BY111" i="3" s="1"/>
  <c r="D111" i="16" s="1"/>
  <c r="BW110" i="3"/>
  <c r="BX110" i="3" s="1"/>
  <c r="BY110" i="3" s="1"/>
  <c r="D110" i="16" s="1"/>
  <c r="BE100" i="3"/>
  <c r="BF100" i="3" s="1"/>
  <c r="BG100" i="3" s="1"/>
  <c r="C100" i="16" s="1"/>
  <c r="BW96" i="3"/>
  <c r="BX96" i="3" s="1"/>
  <c r="BY96" i="3" s="1"/>
  <c r="BE90" i="3"/>
  <c r="BF90" i="3" s="1"/>
  <c r="BG90" i="3" s="1"/>
  <c r="C90" i="16" s="1"/>
  <c r="BW87" i="3"/>
  <c r="BX87" i="3" s="1"/>
  <c r="BY87" i="3" s="1"/>
  <c r="D87" i="16" s="1"/>
  <c r="CS79" i="3"/>
  <c r="CT79" i="3" s="1"/>
  <c r="CU79" i="3" s="1"/>
  <c r="E79" i="16" s="1"/>
  <c r="CH79" i="3"/>
  <c r="CI79" i="3" s="1"/>
  <c r="CJ79" i="3" s="1"/>
  <c r="F79" i="16" s="1"/>
  <c r="E120" i="16"/>
  <c r="CH65" i="3"/>
  <c r="CI65" i="3" s="1"/>
  <c r="CJ65" i="3" s="1"/>
  <c r="F65" i="16" s="1"/>
  <c r="BE52" i="3"/>
  <c r="BF52" i="3" s="1"/>
  <c r="BG52" i="3" s="1"/>
  <c r="C52" i="16" s="1"/>
  <c r="BE14" i="3"/>
  <c r="BF14" i="3" s="1"/>
  <c r="BG14" i="3" s="1"/>
  <c r="C14" i="16" s="1"/>
  <c r="E131" i="16"/>
  <c r="BW39" i="3"/>
  <c r="BX39" i="3" s="1"/>
  <c r="BY39" i="3" s="1"/>
  <c r="D39" i="16" s="1"/>
  <c r="C120" i="16"/>
  <c r="F64" i="16"/>
  <c r="CS134" i="3"/>
  <c r="CT134" i="3" s="1"/>
  <c r="CU134" i="3" s="1"/>
  <c r="E134" i="16" s="1"/>
  <c r="DD121" i="3"/>
  <c r="DE121" i="3" s="1"/>
  <c r="DF121" i="3" s="1"/>
  <c r="DD127" i="3"/>
  <c r="DE127" i="3" s="1"/>
  <c r="DF127" i="3" s="1"/>
  <c r="DD125" i="3"/>
  <c r="DE125" i="3" s="1"/>
  <c r="DF125" i="3" s="1"/>
  <c r="DD124" i="3"/>
  <c r="DE124" i="3" s="1"/>
  <c r="DF124" i="3" s="1"/>
  <c r="DD123" i="3"/>
  <c r="DE123" i="3" s="1"/>
  <c r="DF123" i="3" s="1"/>
  <c r="CH140" i="3"/>
  <c r="CI140" i="3" s="1"/>
  <c r="CJ140" i="3" s="1"/>
  <c r="F140" i="16" s="1"/>
  <c r="BW140" i="3"/>
  <c r="BX140" i="3" s="1"/>
  <c r="BY140" i="3" s="1"/>
  <c r="D140" i="16" s="1"/>
  <c r="CS139" i="3"/>
  <c r="CT139" i="3" s="1"/>
  <c r="CU139" i="3" s="1"/>
  <c r="E139" i="16" s="1"/>
  <c r="BS138" i="3"/>
  <c r="BW138" i="3" s="1"/>
  <c r="BX138" i="3" s="1"/>
  <c r="BY138" i="3" s="1"/>
  <c r="D138" i="16" s="1"/>
  <c r="D141" i="16"/>
  <c r="CH137" i="3"/>
  <c r="CI137" i="3" s="1"/>
  <c r="CJ137" i="3" s="1"/>
  <c r="C96" i="16"/>
  <c r="CH11" i="3"/>
  <c r="CI11" i="3" s="1"/>
  <c r="CJ11" i="3" s="1"/>
  <c r="F11" i="16" s="1"/>
  <c r="F10" i="16"/>
  <c r="BW36" i="3"/>
  <c r="BX36" i="3" s="1"/>
  <c r="BY36" i="3" s="1"/>
  <c r="D36" i="16" s="1"/>
  <c r="CH17" i="3"/>
  <c r="CI17" i="3" s="1"/>
  <c r="CJ17" i="3" s="1"/>
  <c r="F17" i="16" s="1"/>
  <c r="BE12" i="3"/>
  <c r="BF12" i="3" s="1"/>
  <c r="BG12" i="3" s="1"/>
  <c r="C12" i="16" s="1"/>
  <c r="C141" i="16"/>
  <c r="BE75" i="3"/>
  <c r="BF75" i="3" s="1"/>
  <c r="BG75" i="3" s="1"/>
  <c r="C75" i="16" s="1"/>
  <c r="BE72" i="3"/>
  <c r="BF72" i="3" s="1"/>
  <c r="BG72" i="3" s="1"/>
  <c r="C72" i="16" s="1"/>
  <c r="BE59" i="3"/>
  <c r="BF59" i="3" s="1"/>
  <c r="BG59" i="3" s="1"/>
  <c r="C59" i="16" s="1"/>
  <c r="CH49" i="3"/>
  <c r="CI49" i="3" s="1"/>
  <c r="CJ49" i="3" s="1"/>
  <c r="F49" i="16" s="1"/>
  <c r="CS97" i="3"/>
  <c r="CT97" i="3" s="1"/>
  <c r="CU97" i="3" s="1"/>
  <c r="E97" i="16" s="1"/>
  <c r="BE92" i="3"/>
  <c r="BF92" i="3" s="1"/>
  <c r="BG92" i="3" s="1"/>
  <c r="C92" i="16" s="1"/>
  <c r="E141" i="16"/>
  <c r="BW46" i="3"/>
  <c r="BX46" i="3" s="1"/>
  <c r="BY46" i="3" s="1"/>
  <c r="D46" i="16" s="1"/>
  <c r="C10" i="16"/>
  <c r="CS135" i="3"/>
  <c r="CT135" i="3" s="1"/>
  <c r="CU135" i="3" s="1"/>
  <c r="E135" i="16" s="1"/>
  <c r="BW56" i="3"/>
  <c r="BX56" i="3" s="1"/>
  <c r="BY56" i="3" s="1"/>
  <c r="D56" i="16" s="1"/>
  <c r="BW51" i="3"/>
  <c r="BX51" i="3" s="1"/>
  <c r="BY51" i="3" s="1"/>
  <c r="D51" i="16" s="1"/>
  <c r="BW49" i="3"/>
  <c r="BX49" i="3" s="1"/>
  <c r="BY49" i="3" s="1"/>
  <c r="D49" i="16" s="1"/>
  <c r="BW48" i="3"/>
  <c r="BX48" i="3" s="1"/>
  <c r="BY48" i="3" s="1"/>
  <c r="D48" i="16" s="1"/>
  <c r="BW45" i="3"/>
  <c r="BX45" i="3" s="1"/>
  <c r="BY45" i="3" s="1"/>
  <c r="D45" i="16" s="1"/>
  <c r="BE22" i="3"/>
  <c r="BF22" i="3" s="1"/>
  <c r="BG22" i="3" s="1"/>
  <c r="C22" i="16" s="1"/>
  <c r="BE10" i="3"/>
  <c r="BF10" i="3" s="1"/>
  <c r="BG10" i="3" s="1"/>
  <c r="F96" i="16"/>
  <c r="CS138" i="3"/>
  <c r="CT138" i="3" s="1"/>
  <c r="CU138" i="3" s="1"/>
  <c r="E138" i="16" s="1"/>
  <c r="BW65" i="3"/>
  <c r="BX65" i="3" s="1"/>
  <c r="BY65" i="3" s="1"/>
  <c r="D65" i="16" s="1"/>
  <c r="BW98" i="3"/>
  <c r="BX98" i="3" s="1"/>
  <c r="BY98" i="3" s="1"/>
  <c r="D98" i="16" s="1"/>
  <c r="BW84" i="3"/>
  <c r="BX84" i="3" s="1"/>
  <c r="BY84" i="3" s="1"/>
  <c r="D84" i="16" s="1"/>
  <c r="BE73" i="3"/>
  <c r="BF73" i="3" s="1"/>
  <c r="BG73" i="3" s="1"/>
  <c r="C73" i="16" s="1"/>
  <c r="CS66" i="3"/>
  <c r="CT66" i="3" s="1"/>
  <c r="CU66" i="3" s="1"/>
  <c r="E66" i="16" s="1"/>
  <c r="BW91" i="3"/>
  <c r="BX91" i="3" s="1"/>
  <c r="BY91" i="3" s="1"/>
  <c r="D91" i="16" s="1"/>
  <c r="BE86" i="3"/>
  <c r="BF86" i="3" s="1"/>
  <c r="BG86" i="3" s="1"/>
  <c r="C86" i="16" s="1"/>
  <c r="BE85" i="3"/>
  <c r="BF85" i="3" s="1"/>
  <c r="BG85" i="3" s="1"/>
  <c r="C85" i="16" s="1"/>
  <c r="BE77" i="3"/>
  <c r="BF77" i="3" s="1"/>
  <c r="BG77" i="3" s="1"/>
  <c r="C77" i="16" s="1"/>
  <c r="CS108" i="3"/>
  <c r="CT108" i="3" s="1"/>
  <c r="CU108" i="3" s="1"/>
  <c r="E108" i="16" s="1"/>
  <c r="C131" i="16"/>
  <c r="BE84" i="3"/>
  <c r="BF84" i="3" s="1"/>
  <c r="BG84" i="3" s="1"/>
  <c r="C84" i="16" s="1"/>
  <c r="BE114" i="3"/>
  <c r="BF114" i="3" s="1"/>
  <c r="BG114" i="3" s="1"/>
  <c r="C114" i="16" s="1"/>
  <c r="CS107" i="3"/>
  <c r="CT107" i="3" s="1"/>
  <c r="CU107" i="3" s="1"/>
  <c r="E107" i="16" s="1"/>
  <c r="CH100" i="3"/>
  <c r="CI100" i="3" s="1"/>
  <c r="CJ100" i="3" s="1"/>
  <c r="F100" i="16" s="1"/>
  <c r="BE98" i="3"/>
  <c r="BF98" i="3" s="1"/>
  <c r="BG98" i="3" s="1"/>
  <c r="C98" i="16" s="1"/>
  <c r="BE54" i="3"/>
  <c r="BF54" i="3" s="1"/>
  <c r="BG54" i="3" s="1"/>
  <c r="C54" i="16" s="1"/>
  <c r="CS45" i="3"/>
  <c r="CT45" i="3" s="1"/>
  <c r="CU45" i="3" s="1"/>
  <c r="E45" i="16" s="1"/>
  <c r="BW30" i="3"/>
  <c r="BX30" i="3" s="1"/>
  <c r="BY30" i="3" s="1"/>
  <c r="D30" i="16" s="1"/>
  <c r="BW99" i="3"/>
  <c r="BX99" i="3" s="1"/>
  <c r="BY99" i="3" s="1"/>
  <c r="D99" i="16" s="1"/>
  <c r="CH88" i="3"/>
  <c r="CI88" i="3" s="1"/>
  <c r="CJ88" i="3" s="1"/>
  <c r="F88" i="16" s="1"/>
  <c r="CH86" i="3"/>
  <c r="CI86" i="3" s="1"/>
  <c r="CJ86" i="3" s="1"/>
  <c r="F86" i="16" s="1"/>
  <c r="BE80" i="3"/>
  <c r="BF80" i="3" s="1"/>
  <c r="BG80" i="3" s="1"/>
  <c r="C80" i="16" s="1"/>
  <c r="BE67" i="3"/>
  <c r="BF67" i="3" s="1"/>
  <c r="BG67" i="3" s="1"/>
  <c r="C67" i="16" s="1"/>
  <c r="BE51" i="3"/>
  <c r="BF51" i="3" s="1"/>
  <c r="BG51" i="3" s="1"/>
  <c r="C51" i="16" s="1"/>
  <c r="BE28" i="3"/>
  <c r="BF28" i="3" s="1"/>
  <c r="BG28" i="3" s="1"/>
  <c r="C28" i="16" s="1"/>
  <c r="BE21" i="3"/>
  <c r="BF21" i="3" s="1"/>
  <c r="BG21" i="3" s="1"/>
  <c r="C21" i="16" s="1"/>
  <c r="BW70" i="3"/>
  <c r="BX70" i="3" s="1"/>
  <c r="BY70" i="3" s="1"/>
  <c r="D70" i="16" s="1"/>
  <c r="BW68" i="3"/>
  <c r="BX68" i="3" s="1"/>
  <c r="BY68" i="3" s="1"/>
  <c r="D68" i="16" s="1"/>
  <c r="CS30" i="3"/>
  <c r="CT30" i="3" s="1"/>
  <c r="CU30" i="3" s="1"/>
  <c r="E30" i="16" s="1"/>
  <c r="BW21" i="3"/>
  <c r="BX21" i="3" s="1"/>
  <c r="BY21" i="3" s="1"/>
  <c r="D21" i="16" s="1"/>
  <c r="CS137" i="3"/>
  <c r="CT137" i="3" s="1"/>
  <c r="CU137" i="3" s="1"/>
  <c r="CS77" i="3"/>
  <c r="CT77" i="3" s="1"/>
  <c r="CU77" i="3" s="1"/>
  <c r="E77" i="16" s="1"/>
  <c r="CH75" i="3"/>
  <c r="CI75" i="3" s="1"/>
  <c r="CJ75" i="3" s="1"/>
  <c r="F75" i="16" s="1"/>
  <c r="CS74" i="3"/>
  <c r="CT74" i="3" s="1"/>
  <c r="CU74" i="3" s="1"/>
  <c r="E74" i="16" s="1"/>
  <c r="AI80" i="15" l="1"/>
  <c r="AI82" i="15"/>
  <c r="I83" i="16"/>
  <c r="H83" i="15" s="1"/>
  <c r="AJ83" i="15" s="1"/>
  <c r="R127" i="15"/>
  <c r="N120" i="15"/>
  <c r="AI52" i="15"/>
  <c r="AI13" i="15"/>
  <c r="AI45" i="15"/>
  <c r="AI113" i="15"/>
  <c r="BK118" i="3"/>
  <c r="BR118" i="3" s="1"/>
  <c r="I98" i="16"/>
  <c r="H98" i="15" s="1"/>
  <c r="AJ98" i="15" s="1"/>
  <c r="AI66" i="15"/>
  <c r="AI89" i="15"/>
  <c r="I86" i="16"/>
  <c r="H86" i="15" s="1"/>
  <c r="AJ86" i="15" s="1"/>
  <c r="AI14" i="15"/>
  <c r="AI72" i="15"/>
  <c r="K34" i="24"/>
  <c r="J90" i="16"/>
  <c r="I90" i="15" s="1"/>
  <c r="AH90" i="15" s="1"/>
  <c r="V62" i="16"/>
  <c r="Z8" i="16"/>
  <c r="I128" i="16"/>
  <c r="H128" i="15" s="1"/>
  <c r="AJ128" i="15" s="1"/>
  <c r="AI127" i="15"/>
  <c r="AI76" i="15"/>
  <c r="AI102" i="15"/>
  <c r="AI24" i="15"/>
  <c r="AI60" i="15"/>
  <c r="R121" i="15"/>
  <c r="AI112" i="15"/>
  <c r="AI70" i="15"/>
  <c r="AI73" i="15"/>
  <c r="AI81" i="15"/>
  <c r="R123" i="15"/>
  <c r="K120" i="15"/>
  <c r="I43" i="16"/>
  <c r="H43" i="15" s="1"/>
  <c r="AJ43" i="15" s="1"/>
  <c r="AI135" i="15"/>
  <c r="AI106" i="15"/>
  <c r="I72" i="16"/>
  <c r="H72" i="15" s="1"/>
  <c r="AJ72" i="15" s="1"/>
  <c r="AI22" i="15"/>
  <c r="AI92" i="15"/>
  <c r="I24" i="16"/>
  <c r="H24" i="15" s="1"/>
  <c r="AJ24" i="15" s="1"/>
  <c r="I70" i="16"/>
  <c r="H70" i="15" s="1"/>
  <c r="AJ70" i="15" s="1"/>
  <c r="AI26" i="15"/>
  <c r="AI54" i="15"/>
  <c r="I113" i="16"/>
  <c r="H113" i="15" s="1"/>
  <c r="AJ113" i="15" s="1"/>
  <c r="I127" i="16"/>
  <c r="H127" i="15" s="1"/>
  <c r="AJ127" i="15" s="1"/>
  <c r="K93" i="16"/>
  <c r="J93" i="15" s="1"/>
  <c r="AI93" i="15" s="1"/>
  <c r="K103" i="16"/>
  <c r="J103" i="15" s="1"/>
  <c r="AI103" i="15" s="1"/>
  <c r="L75" i="16"/>
  <c r="K75" i="15" s="1"/>
  <c r="L85" i="16"/>
  <c r="K85" i="15" s="1"/>
  <c r="AI85" i="15" s="1"/>
  <c r="L11" i="16"/>
  <c r="K11" i="15" s="1"/>
  <c r="AI11" i="15" s="1"/>
  <c r="L104" i="16"/>
  <c r="K104" i="15" s="1"/>
  <c r="AI104" i="15" s="1"/>
  <c r="L97" i="16"/>
  <c r="K97" i="15" s="1"/>
  <c r="AI97" i="15" s="1"/>
  <c r="J77" i="16"/>
  <c r="J88" i="16"/>
  <c r="I88" i="15" s="1"/>
  <c r="AH88" i="15" s="1"/>
  <c r="K133" i="16"/>
  <c r="J133" i="15" s="1"/>
  <c r="J76" i="16"/>
  <c r="L16" i="16"/>
  <c r="K16" i="15" s="1"/>
  <c r="AI16" i="15" s="1"/>
  <c r="L35" i="16"/>
  <c r="L53" i="16"/>
  <c r="K53" i="15" s="1"/>
  <c r="AI53" i="15" s="1"/>
  <c r="J66" i="16"/>
  <c r="I66" i="15" s="1"/>
  <c r="AH66" i="15" s="1"/>
  <c r="K105" i="16"/>
  <c r="J105" i="15" s="1"/>
  <c r="AI105" i="15" s="1"/>
  <c r="K139" i="16"/>
  <c r="L78" i="16"/>
  <c r="K78" i="15" s="1"/>
  <c r="AI78" i="15" s="1"/>
  <c r="K126" i="16"/>
  <c r="J126" i="15" s="1"/>
  <c r="AI126" i="15" s="1"/>
  <c r="J105" i="16"/>
  <c r="I105" i="15" s="1"/>
  <c r="AH105" i="15" s="1"/>
  <c r="L109" i="16"/>
  <c r="K109" i="15" s="1"/>
  <c r="J139" i="16"/>
  <c r="J138" i="16"/>
  <c r="I57" i="16"/>
  <c r="H57" i="15" s="1"/>
  <c r="AJ57" i="15" s="1"/>
  <c r="I110" i="16"/>
  <c r="H110" i="15" s="1"/>
  <c r="AJ110" i="15" s="1"/>
  <c r="AI109" i="15"/>
  <c r="AI124" i="15"/>
  <c r="M67" i="16"/>
  <c r="L67" i="15" s="1"/>
  <c r="I71" i="16"/>
  <c r="H71" i="15" s="1"/>
  <c r="AJ71" i="15" s="1"/>
  <c r="AI25" i="15"/>
  <c r="AI28" i="15"/>
  <c r="AI32" i="15"/>
  <c r="I11" i="16"/>
  <c r="AI98" i="15"/>
  <c r="I12" i="16"/>
  <c r="H12" i="15" s="1"/>
  <c r="AJ12" i="15" s="1"/>
  <c r="AI33" i="15"/>
  <c r="I86" i="15"/>
  <c r="AH86" i="15" s="1"/>
  <c r="L133" i="16"/>
  <c r="K133" i="15" s="1"/>
  <c r="J115" i="16"/>
  <c r="K129" i="16"/>
  <c r="J129" i="15" s="1"/>
  <c r="AI129" i="15" s="1"/>
  <c r="J13" i="16"/>
  <c r="I13" i="15" s="1"/>
  <c r="AH13" i="15" s="1"/>
  <c r="J27" i="16"/>
  <c r="I27" i="15" s="1"/>
  <c r="AH27" i="15" s="1"/>
  <c r="J40" i="16"/>
  <c r="J55" i="16"/>
  <c r="I55" i="15" s="1"/>
  <c r="AH55" i="15" s="1"/>
  <c r="L107" i="16"/>
  <c r="K107" i="15" s="1"/>
  <c r="AI107" i="15" s="1"/>
  <c r="K15" i="16"/>
  <c r="J15" i="15" s="1"/>
  <c r="AI15" i="15" s="1"/>
  <c r="K30" i="16"/>
  <c r="J30" i="15" s="1"/>
  <c r="AI30" i="15" s="1"/>
  <c r="K48" i="16"/>
  <c r="J99" i="16"/>
  <c r="K75" i="16"/>
  <c r="K87" i="16"/>
  <c r="J87" i="15" s="1"/>
  <c r="AI87" i="15" s="1"/>
  <c r="L68" i="16"/>
  <c r="L79" i="16"/>
  <c r="L90" i="16"/>
  <c r="K90" i="15" s="1"/>
  <c r="AI90" i="15" s="1"/>
  <c r="J69" i="16"/>
  <c r="I69" i="15" s="1"/>
  <c r="AH69" i="15" s="1"/>
  <c r="J81" i="16"/>
  <c r="I81" i="15" s="1"/>
  <c r="AH81" i="15" s="1"/>
  <c r="J94" i="16"/>
  <c r="L20" i="16"/>
  <c r="L42" i="16"/>
  <c r="K42" i="15" s="1"/>
  <c r="AI42" i="15" s="1"/>
  <c r="L58" i="16"/>
  <c r="K58" i="15" s="1"/>
  <c r="AI58" i="15" s="1"/>
  <c r="L134" i="16"/>
  <c r="K134" i="15" s="1"/>
  <c r="AI134" i="15" s="1"/>
  <c r="J78" i="16"/>
  <c r="J123" i="16"/>
  <c r="L139" i="16"/>
  <c r="L141" i="16" s="1"/>
  <c r="J121" i="16"/>
  <c r="I121" i="15" s="1"/>
  <c r="AH121" i="15" s="1"/>
  <c r="K111" i="16"/>
  <c r="J111" i="15" s="1"/>
  <c r="AI111" i="15" s="1"/>
  <c r="K138" i="16"/>
  <c r="K141" i="16" s="1"/>
  <c r="J103" i="16"/>
  <c r="K121" i="16"/>
  <c r="J121" i="15" s="1"/>
  <c r="AI121" i="15" s="1"/>
  <c r="L99" i="16"/>
  <c r="K99" i="15" s="1"/>
  <c r="AI99" i="15" s="1"/>
  <c r="J82" i="16"/>
  <c r="I82" i="15" s="1"/>
  <c r="AH82" i="15" s="1"/>
  <c r="CH136" i="3"/>
  <c r="CI136" i="3" s="1"/>
  <c r="CJ136" i="3" s="1"/>
  <c r="BW136" i="3"/>
  <c r="BX136" i="3" s="1"/>
  <c r="BY136" i="3" s="1"/>
  <c r="A125" i="15"/>
  <c r="A125" i="16"/>
  <c r="AI108" i="15"/>
  <c r="AM70" i="3"/>
  <c r="AM37" i="3"/>
  <c r="I80" i="16"/>
  <c r="H80" i="15" s="1"/>
  <c r="AJ80" i="15" s="1"/>
  <c r="I129" i="16"/>
  <c r="AI91" i="15"/>
  <c r="R6" i="16"/>
  <c r="J10" i="17" s="1"/>
  <c r="AI71" i="15"/>
  <c r="AM75" i="3"/>
  <c r="I57" i="15"/>
  <c r="AH57" i="15" s="1"/>
  <c r="AI57" i="15"/>
  <c r="I22" i="16"/>
  <c r="H22" i="15" s="1"/>
  <c r="AJ22" i="15" s="1"/>
  <c r="I43" i="15"/>
  <c r="AH43" i="15" s="1"/>
  <c r="G33" i="15"/>
  <c r="M33" i="15" s="1"/>
  <c r="R33" i="15" s="1"/>
  <c r="G24" i="15"/>
  <c r="M24" i="15" s="1"/>
  <c r="R24" i="15" s="1"/>
  <c r="I82" i="16"/>
  <c r="H82" i="15" s="1"/>
  <c r="AJ82" i="15" s="1"/>
  <c r="I83" i="15"/>
  <c r="AH83" i="15" s="1"/>
  <c r="A104" i="15"/>
  <c r="W62" i="16"/>
  <c r="W8" i="16" s="1"/>
  <c r="W6" i="16" s="1"/>
  <c r="I108" i="16"/>
  <c r="H108" i="15" s="1"/>
  <c r="AJ108" i="15" s="1"/>
  <c r="I126" i="15"/>
  <c r="AH126" i="15" s="1"/>
  <c r="AM127" i="3"/>
  <c r="G141" i="16"/>
  <c r="N64" i="15"/>
  <c r="A102" i="15"/>
  <c r="A102" i="16"/>
  <c r="I139" i="16"/>
  <c r="M139" i="16" s="1"/>
  <c r="A15" i="3"/>
  <c r="AI59" i="15"/>
  <c r="AM84" i="3"/>
  <c r="I132" i="16"/>
  <c r="N10" i="15"/>
  <c r="I13" i="16"/>
  <c r="H13" i="15" s="1"/>
  <c r="AJ13" i="15" s="1"/>
  <c r="I90" i="16"/>
  <c r="A103" i="15"/>
  <c r="A103" i="16"/>
  <c r="I73" i="16"/>
  <c r="H73" i="15" s="1"/>
  <c r="AJ73" i="15" s="1"/>
  <c r="I60" i="16"/>
  <c r="H60" i="15" s="1"/>
  <c r="AJ60" i="15" s="1"/>
  <c r="AI43" i="15"/>
  <c r="I17" i="16"/>
  <c r="I81" i="16"/>
  <c r="I93" i="15"/>
  <c r="AH93" i="15" s="1"/>
  <c r="I92" i="16"/>
  <c r="H92" i="15" s="1"/>
  <c r="AJ92" i="15" s="1"/>
  <c r="AM85" i="3"/>
  <c r="I116" i="15"/>
  <c r="AH116" i="15" s="1"/>
  <c r="I97" i="16"/>
  <c r="H97" i="15" s="1"/>
  <c r="AJ97" i="15" s="1"/>
  <c r="G97" i="15"/>
  <c r="M97" i="15" s="1"/>
  <c r="R97" i="15" s="1"/>
  <c r="H133" i="16"/>
  <c r="H131" i="16" s="1"/>
  <c r="H141" i="16"/>
  <c r="AM141" i="3" s="1"/>
  <c r="AM138" i="3"/>
  <c r="AI17" i="15"/>
  <c r="N96" i="15"/>
  <c r="I123" i="15"/>
  <c r="AH123" i="15" s="1"/>
  <c r="I123" i="16"/>
  <c r="F62" i="15"/>
  <c r="C139" i="15" s="1"/>
  <c r="A14" i="16"/>
  <c r="A14" i="15"/>
  <c r="I122" i="16"/>
  <c r="I122" i="15"/>
  <c r="AH122" i="15" s="1"/>
  <c r="I15" i="16"/>
  <c r="H15" i="15" s="1"/>
  <c r="AJ15" i="15" s="1"/>
  <c r="I89" i="16"/>
  <c r="H89" i="15" s="1"/>
  <c r="AJ89" i="15" s="1"/>
  <c r="AD62" i="16"/>
  <c r="AD8" i="16" s="1"/>
  <c r="AD6" i="16" s="1"/>
  <c r="M10" i="17" s="1"/>
  <c r="K18" i="17" s="1"/>
  <c r="AB62" i="16"/>
  <c r="AB8" i="16" s="1"/>
  <c r="AI110" i="15"/>
  <c r="O62" i="15"/>
  <c r="O8" i="15" s="1"/>
  <c r="O6" i="15" s="1"/>
  <c r="I112" i="16"/>
  <c r="AM139" i="3"/>
  <c r="AM48" i="3"/>
  <c r="AM35" i="3"/>
  <c r="I24" i="15"/>
  <c r="AH24" i="15" s="1"/>
  <c r="I53" i="16"/>
  <c r="H53" i="15" s="1"/>
  <c r="AJ53" i="15" s="1"/>
  <c r="G85" i="15"/>
  <c r="M85" i="15" s="1"/>
  <c r="R85" i="15" s="1"/>
  <c r="A105" i="3"/>
  <c r="A105" i="15" s="1"/>
  <c r="M97" i="16"/>
  <c r="L97" i="15" s="1"/>
  <c r="AM68" i="3"/>
  <c r="G68" i="15"/>
  <c r="M68" i="15" s="1"/>
  <c r="R68" i="15" s="1"/>
  <c r="AI67" i="15"/>
  <c r="I140" i="16"/>
  <c r="M140" i="16" s="1"/>
  <c r="M12" i="16"/>
  <c r="L12" i="15" s="1"/>
  <c r="AG8" i="16"/>
  <c r="AG6" i="16" s="1"/>
  <c r="I14" i="15"/>
  <c r="AH14" i="15" s="1"/>
  <c r="I14" i="16"/>
  <c r="A69" i="16"/>
  <c r="A69" i="15"/>
  <c r="A70" i="3"/>
  <c r="A124" i="15"/>
  <c r="A124" i="16"/>
  <c r="I104" i="16"/>
  <c r="I98" i="15"/>
  <c r="AH98" i="15" s="1"/>
  <c r="I135" i="16"/>
  <c r="H135" i="15" s="1"/>
  <c r="AJ135" i="15" s="1"/>
  <c r="A126" i="3"/>
  <c r="A127" i="3" s="1"/>
  <c r="AI34" i="15"/>
  <c r="I111" i="15"/>
  <c r="AH111" i="15" s="1"/>
  <c r="AI123" i="15"/>
  <c r="I52" i="16"/>
  <c r="H52" i="15" s="1"/>
  <c r="AJ52" i="15" s="1"/>
  <c r="AI39" i="15"/>
  <c r="I33" i="16"/>
  <c r="H33" i="15" s="1"/>
  <c r="AJ33" i="15" s="1"/>
  <c r="AI21" i="15"/>
  <c r="BW95" i="3"/>
  <c r="BX95" i="3" s="1"/>
  <c r="BY95" i="3" s="1"/>
  <c r="CN118" i="3"/>
  <c r="Q119" i="3"/>
  <c r="BK119" i="3" s="1"/>
  <c r="BR119" i="3" s="1"/>
  <c r="I101" i="16"/>
  <c r="H101" i="15" s="1"/>
  <c r="AJ101" i="15" s="1"/>
  <c r="Z6" i="16"/>
  <c r="L10" i="17" s="1"/>
  <c r="BE136" i="3"/>
  <c r="BF136" i="3" s="1"/>
  <c r="BG136" i="3" s="1"/>
  <c r="AM104" i="3"/>
  <c r="G104" i="15"/>
  <c r="M104" i="15" s="1"/>
  <c r="R104" i="15" s="1"/>
  <c r="I121" i="16"/>
  <c r="CS136" i="3"/>
  <c r="CT136" i="3" s="1"/>
  <c r="CU136" i="3" s="1"/>
  <c r="AI50" i="15"/>
  <c r="AM15" i="3"/>
  <c r="AI56" i="15"/>
  <c r="V8" i="16"/>
  <c r="I31" i="16"/>
  <c r="H31" i="15" s="1"/>
  <c r="AJ31" i="15" s="1"/>
  <c r="AI51" i="15"/>
  <c r="L10" i="16"/>
  <c r="I36" i="16"/>
  <c r="H36" i="15" s="1"/>
  <c r="AJ36" i="15" s="1"/>
  <c r="AI23" i="15"/>
  <c r="AI31" i="15"/>
  <c r="I51" i="16"/>
  <c r="H51" i="15" s="1"/>
  <c r="AJ51" i="15" s="1"/>
  <c r="O8" i="16"/>
  <c r="I84" i="16"/>
  <c r="H84" i="15" s="1"/>
  <c r="AJ84" i="15" s="1"/>
  <c r="AI62" i="16"/>
  <c r="AI8" i="16" s="1"/>
  <c r="AI6" i="16" s="1"/>
  <c r="M101" i="16"/>
  <c r="L101" i="15" s="1"/>
  <c r="Y8" i="16"/>
  <c r="Y6" i="16" s="1"/>
  <c r="M98" i="16"/>
  <c r="L98" i="15" s="1"/>
  <c r="S6" i="16"/>
  <c r="AB6" i="16"/>
  <c r="H132" i="15"/>
  <c r="M135" i="16"/>
  <c r="L135" i="15" s="1"/>
  <c r="M132" i="15"/>
  <c r="I133" i="15"/>
  <c r="J132" i="15"/>
  <c r="J131" i="16"/>
  <c r="CH95" i="3"/>
  <c r="CI95" i="3" s="1"/>
  <c r="CJ95" i="3" s="1"/>
  <c r="AA6" i="16"/>
  <c r="CS117" i="3"/>
  <c r="CT117" i="3" s="1"/>
  <c r="CU117" i="3" s="1"/>
  <c r="BE117" i="3"/>
  <c r="BF117" i="3" s="1"/>
  <c r="BG117" i="3" s="1"/>
  <c r="M128" i="16"/>
  <c r="L128" i="15" s="1"/>
  <c r="M127" i="16"/>
  <c r="L127" i="15" s="1"/>
  <c r="CH117" i="3"/>
  <c r="CI117" i="3" s="1"/>
  <c r="CJ117" i="3" s="1"/>
  <c r="BW117" i="3"/>
  <c r="BX117" i="3" s="1"/>
  <c r="BY117" i="3" s="1"/>
  <c r="X6" i="16"/>
  <c r="AC62" i="16"/>
  <c r="AC8" i="16" s="1"/>
  <c r="AC6" i="16" s="1"/>
  <c r="AA143" i="16" s="1"/>
  <c r="L3" i="17" s="1"/>
  <c r="CC119" i="3"/>
  <c r="CC4" i="3" s="1"/>
  <c r="CB118" i="3"/>
  <c r="AM116" i="3"/>
  <c r="M116" i="16"/>
  <c r="L116" i="15" s="1"/>
  <c r="G116" i="15"/>
  <c r="M116" i="15" s="1"/>
  <c r="R116" i="15" s="1"/>
  <c r="CP118" i="3"/>
  <c r="BM118" i="3"/>
  <c r="BT118" i="3" s="1"/>
  <c r="AU118" i="3"/>
  <c r="BB118" i="3" s="1"/>
  <c r="Q8" i="16"/>
  <c r="Q6" i="16" s="1"/>
  <c r="AF8" i="16"/>
  <c r="AF6" i="16" s="1"/>
  <c r="K100" i="15"/>
  <c r="H104" i="15"/>
  <c r="AJ104" i="15" s="1"/>
  <c r="M104" i="16"/>
  <c r="L104" i="15" s="1"/>
  <c r="I109" i="16"/>
  <c r="H109" i="15" s="1"/>
  <c r="AJ109" i="15" s="1"/>
  <c r="I109" i="15"/>
  <c r="AH109" i="15" s="1"/>
  <c r="G106" i="15"/>
  <c r="M106" i="15" s="1"/>
  <c r="R106" i="15" s="1"/>
  <c r="AM106" i="3"/>
  <c r="AM105" i="3"/>
  <c r="G105" i="15"/>
  <c r="M105" i="15" s="1"/>
  <c r="R105" i="15" s="1"/>
  <c r="I102" i="15"/>
  <c r="AH102" i="15" s="1"/>
  <c r="I102" i="16"/>
  <c r="H102" i="15" s="1"/>
  <c r="AJ102" i="15" s="1"/>
  <c r="H100" i="16"/>
  <c r="G96" i="16"/>
  <c r="D11" i="17" s="1"/>
  <c r="CO118" i="3"/>
  <c r="V119" i="3"/>
  <c r="AI114" i="15"/>
  <c r="G108" i="15"/>
  <c r="M108" i="15" s="1"/>
  <c r="R108" i="15" s="1"/>
  <c r="AM108" i="3"/>
  <c r="AM102" i="3"/>
  <c r="G102" i="15"/>
  <c r="M102" i="15" s="1"/>
  <c r="R102" i="15" s="1"/>
  <c r="I100" i="15"/>
  <c r="I100" i="16"/>
  <c r="CE118" i="3"/>
  <c r="AM107" i="3"/>
  <c r="G107" i="15"/>
  <c r="M107" i="15" s="1"/>
  <c r="R107" i="15" s="1"/>
  <c r="P8" i="16"/>
  <c r="P6" i="16" s="1"/>
  <c r="S119" i="3"/>
  <c r="S142" i="3" s="1"/>
  <c r="AM109" i="3"/>
  <c r="G109" i="15"/>
  <c r="M109" i="15" s="1"/>
  <c r="R109" i="15" s="1"/>
  <c r="J96" i="15"/>
  <c r="G114" i="15"/>
  <c r="M114" i="15" s="1"/>
  <c r="R114" i="15" s="1"/>
  <c r="AM114" i="3"/>
  <c r="I114" i="16"/>
  <c r="H114" i="15" s="1"/>
  <c r="AJ114" i="15" s="1"/>
  <c r="CH61" i="3"/>
  <c r="CI61" i="3" s="1"/>
  <c r="CJ61" i="3" s="1"/>
  <c r="N62" i="16"/>
  <c r="N8" i="16" s="1"/>
  <c r="N6" i="16" s="1"/>
  <c r="I10" i="17" s="1"/>
  <c r="I106" i="15"/>
  <c r="AH106" i="15" s="1"/>
  <c r="I106" i="16"/>
  <c r="H106" i="15" s="1"/>
  <c r="AJ106" i="15" s="1"/>
  <c r="G110" i="15"/>
  <c r="M110" i="15" s="1"/>
  <c r="R110" i="15" s="1"/>
  <c r="M110" i="16"/>
  <c r="L110" i="15" s="1"/>
  <c r="AM110" i="3"/>
  <c r="AM92" i="3"/>
  <c r="G92" i="15"/>
  <c r="M92" i="15" s="1"/>
  <c r="R92" i="15" s="1"/>
  <c r="CN119" i="3"/>
  <c r="AK8" i="16"/>
  <c r="AK6" i="16" s="1"/>
  <c r="I91" i="16"/>
  <c r="G77" i="15"/>
  <c r="M77" i="15" s="1"/>
  <c r="R77" i="15" s="1"/>
  <c r="AM77" i="3"/>
  <c r="M86" i="16"/>
  <c r="L86" i="15" s="1"/>
  <c r="N142" i="3"/>
  <c r="AS119" i="3"/>
  <c r="AZ119" i="3" s="1"/>
  <c r="AZ2" i="3" s="1"/>
  <c r="K7" i="17" s="1"/>
  <c r="CS61" i="3"/>
  <c r="CT61" i="3" s="1"/>
  <c r="CU61" i="3" s="1"/>
  <c r="G76" i="15"/>
  <c r="M76" i="15" s="1"/>
  <c r="R76" i="15" s="1"/>
  <c r="AM76" i="3"/>
  <c r="G82" i="15"/>
  <c r="M82" i="15" s="1"/>
  <c r="R82" i="15" s="1"/>
  <c r="AM82" i="3"/>
  <c r="M82" i="16"/>
  <c r="L82" i="15" s="1"/>
  <c r="Q142" i="3"/>
  <c r="CB119" i="3"/>
  <c r="CS95" i="3"/>
  <c r="CT95" i="3" s="1"/>
  <c r="CU95" i="3" s="1"/>
  <c r="BW61" i="3"/>
  <c r="BX61" i="3" s="1"/>
  <c r="BY61" i="3" s="1"/>
  <c r="AM83" i="3"/>
  <c r="M83" i="16"/>
  <c r="L83" i="15" s="1"/>
  <c r="G83" i="15"/>
  <c r="M83" i="15" s="1"/>
  <c r="R83" i="15" s="1"/>
  <c r="AM88" i="3"/>
  <c r="G88" i="15"/>
  <c r="M88" i="15" s="1"/>
  <c r="R88" i="15" s="1"/>
  <c r="G89" i="15"/>
  <c r="M89" i="15" s="1"/>
  <c r="R89" i="15" s="1"/>
  <c r="AM89" i="3"/>
  <c r="AM21" i="3"/>
  <c r="G21" i="15"/>
  <c r="M21" i="15" s="1"/>
  <c r="R21" i="15" s="1"/>
  <c r="I34" i="15"/>
  <c r="AH34" i="15" s="1"/>
  <c r="I34" i="16"/>
  <c r="H34" i="15" s="1"/>
  <c r="AJ34" i="15" s="1"/>
  <c r="AM42" i="3"/>
  <c r="G42" i="15"/>
  <c r="M42" i="15" s="1"/>
  <c r="R42" i="15" s="1"/>
  <c r="AM27" i="3"/>
  <c r="G27" i="15"/>
  <c r="M27" i="15" s="1"/>
  <c r="R27" i="15" s="1"/>
  <c r="I49" i="16"/>
  <c r="H49" i="15" s="1"/>
  <c r="AJ49" i="15" s="1"/>
  <c r="I49" i="15"/>
  <c r="AH49" i="15" s="1"/>
  <c r="AM58" i="3"/>
  <c r="G58" i="15"/>
  <c r="M58" i="15" s="1"/>
  <c r="R58" i="15" s="1"/>
  <c r="I46" i="16"/>
  <c r="H46" i="15" s="1"/>
  <c r="AJ46" i="15" s="1"/>
  <c r="I25" i="16"/>
  <c r="M33" i="16"/>
  <c r="L33" i="15" s="1"/>
  <c r="CE119" i="3"/>
  <c r="X142" i="3"/>
  <c r="I23" i="16"/>
  <c r="H23" i="15" s="1"/>
  <c r="AJ23" i="15" s="1"/>
  <c r="I23" i="15"/>
  <c r="AH23" i="15" s="1"/>
  <c r="I50" i="15"/>
  <c r="AH50" i="15" s="1"/>
  <c r="I50" i="16"/>
  <c r="H50" i="15" s="1"/>
  <c r="AJ50" i="15" s="1"/>
  <c r="G34" i="15"/>
  <c r="M34" i="15" s="1"/>
  <c r="R34" i="15" s="1"/>
  <c r="AM34" i="3"/>
  <c r="AM59" i="3"/>
  <c r="G59" i="15"/>
  <c r="M59" i="15" s="1"/>
  <c r="R59" i="15" s="1"/>
  <c r="G44" i="15"/>
  <c r="M44" i="15" s="1"/>
  <c r="R44" i="15" s="1"/>
  <c r="AM44" i="3"/>
  <c r="AI37" i="15"/>
  <c r="I38" i="16"/>
  <c r="H38" i="15" s="1"/>
  <c r="AJ38" i="15" s="1"/>
  <c r="M36" i="16"/>
  <c r="L36" i="15" s="1"/>
  <c r="G41" i="15"/>
  <c r="M41" i="15" s="1"/>
  <c r="R41" i="15" s="1"/>
  <c r="AM41" i="3"/>
  <c r="G53" i="15"/>
  <c r="M53" i="15" s="1"/>
  <c r="R53" i="15" s="1"/>
  <c r="AM53" i="3"/>
  <c r="I16" i="15"/>
  <c r="AH16" i="15" s="1"/>
  <c r="G57" i="15"/>
  <c r="M57" i="15" s="1"/>
  <c r="R57" i="15" s="1"/>
  <c r="M57" i="16"/>
  <c r="L57" i="15" s="1"/>
  <c r="AM57" i="3"/>
  <c r="G56" i="15"/>
  <c r="M56" i="15" s="1"/>
  <c r="R56" i="15" s="1"/>
  <c r="AM56" i="3"/>
  <c r="I19" i="16"/>
  <c r="H19" i="15" s="1"/>
  <c r="AJ19" i="15" s="1"/>
  <c r="I19" i="15"/>
  <c r="AH19" i="15" s="1"/>
  <c r="O6" i="16"/>
  <c r="O143" i="16" s="1"/>
  <c r="I3" i="17" s="1"/>
  <c r="AM16" i="3"/>
  <c r="G16" i="15"/>
  <c r="M16" i="15" s="1"/>
  <c r="R16" i="15" s="1"/>
  <c r="AM38" i="3"/>
  <c r="M38" i="16"/>
  <c r="L38" i="15" s="1"/>
  <c r="G38" i="15"/>
  <c r="M38" i="15" s="1"/>
  <c r="R38" i="15" s="1"/>
  <c r="G60" i="15"/>
  <c r="M60" i="15" s="1"/>
  <c r="R60" i="15" s="1"/>
  <c r="AM60" i="3"/>
  <c r="M60" i="16"/>
  <c r="L60" i="15" s="1"/>
  <c r="G47" i="15"/>
  <c r="M47" i="15" s="1"/>
  <c r="R47" i="15" s="1"/>
  <c r="AM47" i="3"/>
  <c r="AC142" i="3"/>
  <c r="CF119" i="3"/>
  <c r="CF4" i="3" s="1"/>
  <c r="I26" i="16"/>
  <c r="H26" i="15" s="1"/>
  <c r="AJ26" i="15" s="1"/>
  <c r="I28" i="16"/>
  <c r="H28" i="15" s="1"/>
  <c r="AJ28" i="15" s="1"/>
  <c r="I44" i="15"/>
  <c r="AH44" i="15" s="1"/>
  <c r="I44" i="16"/>
  <c r="H44" i="15" s="1"/>
  <c r="AJ44" i="15" s="1"/>
  <c r="G54" i="15"/>
  <c r="M54" i="15" s="1"/>
  <c r="R54" i="15" s="1"/>
  <c r="AM54" i="3"/>
  <c r="AM52" i="3"/>
  <c r="G52" i="15"/>
  <c r="M52" i="15" s="1"/>
  <c r="R52" i="15" s="1"/>
  <c r="G10" i="16"/>
  <c r="AM26" i="3"/>
  <c r="G26" i="15"/>
  <c r="M26" i="15" s="1"/>
  <c r="R26" i="15" s="1"/>
  <c r="I47" i="16"/>
  <c r="H47" i="15" s="1"/>
  <c r="AJ47" i="15" s="1"/>
  <c r="I47" i="15"/>
  <c r="AH47" i="15" s="1"/>
  <c r="G45" i="15"/>
  <c r="M45" i="15" s="1"/>
  <c r="R45" i="15" s="1"/>
  <c r="AM45" i="3"/>
  <c r="AM31" i="3"/>
  <c r="G31" i="15"/>
  <c r="M31" i="15" s="1"/>
  <c r="R31" i="15" s="1"/>
  <c r="G29" i="15"/>
  <c r="M29" i="15" s="1"/>
  <c r="R29" i="15" s="1"/>
  <c r="AM29" i="3"/>
  <c r="BE95" i="3"/>
  <c r="BF95" i="3" s="1"/>
  <c r="BG95" i="3" s="1"/>
  <c r="BN119" i="3"/>
  <c r="BU119" i="3" s="1"/>
  <c r="BU3" i="3" s="1"/>
  <c r="N4" i="17" s="1"/>
  <c r="AV119" i="3"/>
  <c r="BC119" i="3" s="1"/>
  <c r="AF142" i="3"/>
  <c r="CQ119" i="3"/>
  <c r="CQ4" i="3" s="1"/>
  <c r="AU119" i="3"/>
  <c r="BB119" i="3" s="1"/>
  <c r="AA142" i="3"/>
  <c r="CP119" i="3"/>
  <c r="BM119" i="3"/>
  <c r="BT119" i="3" s="1"/>
  <c r="I59" i="16"/>
  <c r="H59" i="15" s="1"/>
  <c r="AJ59" i="15" s="1"/>
  <c r="I59" i="15"/>
  <c r="AH59" i="15" s="1"/>
  <c r="AM18" i="3"/>
  <c r="G18" i="15"/>
  <c r="M18" i="15" s="1"/>
  <c r="R18" i="15" s="1"/>
  <c r="M18" i="16"/>
  <c r="L18" i="15" s="1"/>
  <c r="AM39" i="3"/>
  <c r="G39" i="15"/>
  <c r="M39" i="15" s="1"/>
  <c r="R39" i="15" s="1"/>
  <c r="AM22" i="3"/>
  <c r="G22" i="15"/>
  <c r="M22" i="15" s="1"/>
  <c r="R22" i="15" s="1"/>
  <c r="AM49" i="3"/>
  <c r="G49" i="15"/>
  <c r="M49" i="15" s="1"/>
  <c r="R49" i="15" s="1"/>
  <c r="I29" i="15"/>
  <c r="AH29" i="15" s="1"/>
  <c r="I29" i="16"/>
  <c r="H29" i="15" s="1"/>
  <c r="AJ29" i="15" s="1"/>
  <c r="I54" i="15"/>
  <c r="AH54" i="15" s="1"/>
  <c r="I54" i="16"/>
  <c r="H54" i="15" s="1"/>
  <c r="AJ54" i="15" s="1"/>
  <c r="AI27" i="15"/>
  <c r="AI46" i="15"/>
  <c r="I32" i="16"/>
  <c r="H32" i="15" s="1"/>
  <c r="AJ32" i="15" s="1"/>
  <c r="I56" i="16"/>
  <c r="H56" i="15" s="1"/>
  <c r="AJ56" i="15" s="1"/>
  <c r="H17" i="15"/>
  <c r="AJ17" i="15" s="1"/>
  <c r="M17" i="16"/>
  <c r="L17" i="15" s="1"/>
  <c r="I45" i="15"/>
  <c r="AH45" i="15" s="1"/>
  <c r="I45" i="16"/>
  <c r="H45" i="15" s="1"/>
  <c r="AJ45" i="15" s="1"/>
  <c r="AM55" i="3"/>
  <c r="G55" i="15"/>
  <c r="M55" i="15" s="1"/>
  <c r="R55" i="15" s="1"/>
  <c r="I37" i="16"/>
  <c r="I37" i="15"/>
  <c r="AH37" i="15" s="1"/>
  <c r="G28" i="15"/>
  <c r="M28" i="15" s="1"/>
  <c r="R28" i="15" s="1"/>
  <c r="AM28" i="3"/>
  <c r="I39" i="16"/>
  <c r="H39" i="15" s="1"/>
  <c r="AJ39" i="15" s="1"/>
  <c r="I39" i="15"/>
  <c r="AH39" i="15" s="1"/>
  <c r="G46" i="15"/>
  <c r="M46" i="15" s="1"/>
  <c r="R46" i="15" s="1"/>
  <c r="AM46" i="3"/>
  <c r="G43" i="15"/>
  <c r="M43" i="15" s="1"/>
  <c r="R43" i="15" s="1"/>
  <c r="AM43" i="3"/>
  <c r="AI38" i="15"/>
  <c r="H10" i="16"/>
  <c r="AM61" i="3" s="1"/>
  <c r="I41" i="16"/>
  <c r="H41" i="15" s="1"/>
  <c r="AJ41" i="15" s="1"/>
  <c r="I41" i="15"/>
  <c r="AH41" i="15" s="1"/>
  <c r="G19" i="15"/>
  <c r="M19" i="15" s="1"/>
  <c r="R19" i="15" s="1"/>
  <c r="AM19" i="3"/>
  <c r="AM40" i="3"/>
  <c r="G40" i="15"/>
  <c r="M40" i="15" s="1"/>
  <c r="R40" i="15" s="1"/>
  <c r="G51" i="15"/>
  <c r="M51" i="15" s="1"/>
  <c r="R51" i="15" s="1"/>
  <c r="AM51" i="3"/>
  <c r="G23" i="15"/>
  <c r="M23" i="15" s="1"/>
  <c r="R23" i="15" s="1"/>
  <c r="AM23" i="3"/>
  <c r="AM32" i="3"/>
  <c r="G32" i="15"/>
  <c r="M32" i="15" s="1"/>
  <c r="R32" i="15" s="1"/>
  <c r="AM50" i="3"/>
  <c r="G50" i="15"/>
  <c r="M50" i="15" s="1"/>
  <c r="R50" i="15" s="1"/>
  <c r="I30" i="15"/>
  <c r="AH30" i="15" s="1"/>
  <c r="I30" i="16"/>
  <c r="I21" i="16"/>
  <c r="H21" i="15" s="1"/>
  <c r="AJ21" i="15" s="1"/>
  <c r="H65" i="16"/>
  <c r="G64" i="16"/>
  <c r="I65" i="15"/>
  <c r="I65" i="16"/>
  <c r="J64" i="16"/>
  <c r="AR118" i="3"/>
  <c r="AY118" i="3" s="1"/>
  <c r="L119" i="3"/>
  <c r="BJ118" i="3"/>
  <c r="BQ118" i="3" s="1"/>
  <c r="CM118" i="3"/>
  <c r="V6" i="16"/>
  <c r="K10" i="17" s="1"/>
  <c r="E119" i="3"/>
  <c r="CA118" i="3"/>
  <c r="AM74" i="3"/>
  <c r="G74" i="15"/>
  <c r="M74" i="15" s="1"/>
  <c r="R74" i="15" s="1"/>
  <c r="U6" i="16"/>
  <c r="M71" i="16"/>
  <c r="L71" i="15" s="1"/>
  <c r="G71" i="15"/>
  <c r="M71" i="15" s="1"/>
  <c r="R71" i="15" s="1"/>
  <c r="AM71" i="3"/>
  <c r="BE61" i="3"/>
  <c r="BF61" i="3" s="1"/>
  <c r="BG61" i="3" s="1"/>
  <c r="G119" i="3"/>
  <c r="AQ118" i="3"/>
  <c r="AX118" i="3" s="1"/>
  <c r="BI118" i="3"/>
  <c r="BP118" i="3" s="1"/>
  <c r="CL118" i="3"/>
  <c r="I69" i="16"/>
  <c r="J69" i="15"/>
  <c r="AI69" i="15" s="1"/>
  <c r="J74" i="15"/>
  <c r="AI74" i="15" s="1"/>
  <c r="I74" i="16"/>
  <c r="H74" i="15" s="1"/>
  <c r="AJ74" i="15" s="1"/>
  <c r="AV42" i="24"/>
  <c r="AV43" i="24" s="1"/>
  <c r="AV44" i="24" s="1"/>
  <c r="AM66" i="3"/>
  <c r="G66" i="15"/>
  <c r="M66" i="15" s="1"/>
  <c r="R66" i="15" s="1"/>
  <c r="J65" i="15"/>
  <c r="K64" i="16"/>
  <c r="M15" i="16"/>
  <c r="L15" i="15" s="1"/>
  <c r="R11" i="15"/>
  <c r="AH11" i="15"/>
  <c r="H11" i="15"/>
  <c r="M11" i="16"/>
  <c r="U142" i="3"/>
  <c r="D8" i="17"/>
  <c r="I125" i="16"/>
  <c r="I124" i="16"/>
  <c r="AX42" i="24"/>
  <c r="AX43" i="24" s="1"/>
  <c r="AX44" i="24" s="1"/>
  <c r="J125" i="15"/>
  <c r="L120" i="16"/>
  <c r="BW130" i="3"/>
  <c r="BX130" i="3" s="1"/>
  <c r="BY130" i="3" s="1"/>
  <c r="CS130" i="3"/>
  <c r="CT130" i="3" s="1"/>
  <c r="CU130" i="3" s="1"/>
  <c r="V32" i="13"/>
  <c r="V32" i="24" s="1"/>
  <c r="W41" i="24" s="1"/>
  <c r="H125" i="16"/>
  <c r="G120" i="16"/>
  <c r="AJ32" i="13"/>
  <c r="A129" i="16"/>
  <c r="F62" i="16"/>
  <c r="F8" i="16" s="1"/>
  <c r="F6" i="16" s="1"/>
  <c r="AJ35" i="13"/>
  <c r="V31" i="13"/>
  <c r="AK31" i="13" s="1"/>
  <c r="D62" i="16"/>
  <c r="D8" i="16" s="1"/>
  <c r="D6" i="16" s="1"/>
  <c r="W35" i="13"/>
  <c r="W35" i="24" s="1"/>
  <c r="AJ34" i="13"/>
  <c r="AJ31" i="13"/>
  <c r="V34" i="13"/>
  <c r="Y41" i="13" s="1"/>
  <c r="W32" i="13"/>
  <c r="W32" i="24" s="1"/>
  <c r="W33" i="13"/>
  <c r="W33" i="24" s="1"/>
  <c r="V35" i="13"/>
  <c r="AK35" i="13" s="1"/>
  <c r="AJ33" i="13"/>
  <c r="CH130" i="3"/>
  <c r="CI130" i="3" s="1"/>
  <c r="CJ130" i="3" s="1"/>
  <c r="V33" i="13"/>
  <c r="X41" i="13" s="1"/>
  <c r="E62" i="16"/>
  <c r="E8" i="16" s="1"/>
  <c r="E6" i="16" s="1"/>
  <c r="W31" i="13"/>
  <c r="W31" i="24" s="1"/>
  <c r="W34" i="13"/>
  <c r="W34" i="24" s="1"/>
  <c r="BE130" i="3"/>
  <c r="BF130" i="3" s="1"/>
  <c r="BG130" i="3" s="1"/>
  <c r="AP42" i="24"/>
  <c r="AP43" i="24" s="1"/>
  <c r="AP44" i="24" s="1"/>
  <c r="H125" i="15"/>
  <c r="BW133" i="3"/>
  <c r="BX133" i="3" s="1"/>
  <c r="BY133" i="3" s="1"/>
  <c r="D133" i="16" s="1"/>
  <c r="AW42" i="24"/>
  <c r="AW43" i="24" s="1"/>
  <c r="AW44" i="24" s="1"/>
  <c r="C62" i="16"/>
  <c r="C8" i="16" s="1"/>
  <c r="C6" i="16" s="1"/>
  <c r="M28" i="16" l="1"/>
  <c r="L28" i="15" s="1"/>
  <c r="BR3" i="3"/>
  <c r="K4" i="17" s="1"/>
  <c r="I126" i="16"/>
  <c r="H126" i="15" s="1"/>
  <c r="AJ126" i="15" s="1"/>
  <c r="I120" i="16"/>
  <c r="AE143" i="16"/>
  <c r="M3" i="17" s="1"/>
  <c r="M102" i="16"/>
  <c r="L102" i="15" s="1"/>
  <c r="M70" i="16"/>
  <c r="L70" i="15" s="1"/>
  <c r="K79" i="15"/>
  <c r="AI79" i="15" s="1"/>
  <c r="I79" i="16"/>
  <c r="M54" i="16"/>
  <c r="L54" i="15" s="1"/>
  <c r="I103" i="15"/>
  <c r="AH103" i="15" s="1"/>
  <c r="I103" i="16"/>
  <c r="I76" i="15"/>
  <c r="AH76" i="15" s="1"/>
  <c r="I76" i="16"/>
  <c r="L131" i="16"/>
  <c r="I40" i="15"/>
  <c r="AH40" i="15" s="1"/>
  <c r="I40" i="16"/>
  <c r="J120" i="15"/>
  <c r="AI120" i="15" s="1"/>
  <c r="M43" i="16"/>
  <c r="L43" i="15" s="1"/>
  <c r="I55" i="16"/>
  <c r="H55" i="15" s="1"/>
  <c r="AJ55" i="15" s="1"/>
  <c r="I16" i="16"/>
  <c r="H16" i="15" s="1"/>
  <c r="AJ16" i="15" s="1"/>
  <c r="M84" i="16"/>
  <c r="L84" i="15" s="1"/>
  <c r="M80" i="16"/>
  <c r="L80" i="15" s="1"/>
  <c r="M126" i="16"/>
  <c r="L126" i="15" s="1"/>
  <c r="I107" i="16"/>
  <c r="I88" i="16"/>
  <c r="J48" i="15"/>
  <c r="I48" i="16"/>
  <c r="I58" i="16"/>
  <c r="J141" i="16"/>
  <c r="I138" i="16"/>
  <c r="M138" i="16" s="1"/>
  <c r="M45" i="16"/>
  <c r="L45" i="15" s="1"/>
  <c r="M53" i="16"/>
  <c r="L53" i="15" s="1"/>
  <c r="J120" i="16"/>
  <c r="M113" i="16"/>
  <c r="L113" i="15" s="1"/>
  <c r="I115" i="15"/>
  <c r="AH115" i="15" s="1"/>
  <c r="I115" i="16"/>
  <c r="K68" i="15"/>
  <c r="I68" i="16"/>
  <c r="M72" i="16"/>
  <c r="L72" i="15" s="1"/>
  <c r="I134" i="16"/>
  <c r="H134" i="15" s="1"/>
  <c r="AJ134" i="15" s="1"/>
  <c r="I141" i="16"/>
  <c r="J10" i="16"/>
  <c r="I105" i="16"/>
  <c r="H105" i="15" s="1"/>
  <c r="AJ105" i="15" s="1"/>
  <c r="K20" i="15"/>
  <c r="AI20" i="15" s="1"/>
  <c r="I20" i="16"/>
  <c r="J75" i="15"/>
  <c r="AI75" i="15" s="1"/>
  <c r="I75" i="16"/>
  <c r="I85" i="16"/>
  <c r="I93" i="16"/>
  <c r="K120" i="16"/>
  <c r="J96" i="16"/>
  <c r="L96" i="16"/>
  <c r="K131" i="15"/>
  <c r="M24" i="16"/>
  <c r="L24" i="15" s="1"/>
  <c r="I94" i="15"/>
  <c r="AH94" i="15" s="1"/>
  <c r="I94" i="16"/>
  <c r="I99" i="15"/>
  <c r="AH99" i="15" s="1"/>
  <c r="I99" i="16"/>
  <c r="I77" i="16"/>
  <c r="I77" i="15"/>
  <c r="AH77" i="15" s="1"/>
  <c r="K131" i="16"/>
  <c r="M73" i="16"/>
  <c r="L73" i="15" s="1"/>
  <c r="K10" i="16"/>
  <c r="I27" i="16"/>
  <c r="H27" i="15" s="1"/>
  <c r="AJ27" i="15" s="1"/>
  <c r="M52" i="16"/>
  <c r="L52" i="15" s="1"/>
  <c r="L64" i="16"/>
  <c r="K96" i="16"/>
  <c r="K62" i="16" s="1"/>
  <c r="K8" i="16" s="1"/>
  <c r="K6" i="16" s="1"/>
  <c r="I133" i="16"/>
  <c r="H133" i="15" s="1"/>
  <c r="AJ133" i="15" s="1"/>
  <c r="I111" i="16"/>
  <c r="I87" i="16"/>
  <c r="I42" i="16"/>
  <c r="I66" i="16"/>
  <c r="I78" i="15"/>
  <c r="AH78" i="15" s="1"/>
  <c r="I78" i="16"/>
  <c r="AI133" i="15"/>
  <c r="K35" i="15"/>
  <c r="AI35" i="15" s="1"/>
  <c r="I35" i="16"/>
  <c r="J18" i="17"/>
  <c r="CN4" i="3"/>
  <c r="BR2" i="3" s="1"/>
  <c r="K5" i="17" s="1"/>
  <c r="K6" i="17" s="1"/>
  <c r="A127" i="16"/>
  <c r="A127" i="15"/>
  <c r="M141" i="16"/>
  <c r="M22" i="16"/>
  <c r="L22" i="15" s="1"/>
  <c r="M16" i="16"/>
  <c r="L16" i="15" s="1"/>
  <c r="M92" i="16"/>
  <c r="L92" i="15" s="1"/>
  <c r="AM133" i="3"/>
  <c r="A16" i="3"/>
  <c r="A128" i="3"/>
  <c r="A126" i="15"/>
  <c r="A126" i="16"/>
  <c r="H112" i="15"/>
  <c r="AJ112" i="15" s="1"/>
  <c r="M112" i="16"/>
  <c r="L112" i="15" s="1"/>
  <c r="H129" i="15"/>
  <c r="AJ129" i="15" s="1"/>
  <c r="AM129" i="3"/>
  <c r="M129" i="16"/>
  <c r="L129" i="15" s="1"/>
  <c r="M47" i="16"/>
  <c r="L47" i="15" s="1"/>
  <c r="M89" i="16"/>
  <c r="L89" i="15" s="1"/>
  <c r="A105" i="16"/>
  <c r="I18" i="17"/>
  <c r="G133" i="15"/>
  <c r="M13" i="16"/>
  <c r="L13" i="15" s="1"/>
  <c r="A71" i="3"/>
  <c r="A72" i="3" s="1"/>
  <c r="AM122" i="3"/>
  <c r="H122" i="15"/>
  <c r="AJ122" i="15" s="1"/>
  <c r="M122" i="16"/>
  <c r="L122" i="15" s="1"/>
  <c r="M132" i="16"/>
  <c r="L132" i="15" s="1"/>
  <c r="AM132" i="3"/>
  <c r="N62" i="15"/>
  <c r="N8" i="15" s="1"/>
  <c r="N6" i="15" s="1"/>
  <c r="C140" i="15" s="1"/>
  <c r="D5" i="17" s="1"/>
  <c r="H123" i="15"/>
  <c r="AJ123" i="15" s="1"/>
  <c r="AM123" i="3"/>
  <c r="M123" i="16"/>
  <c r="L123" i="15" s="1"/>
  <c r="I120" i="15"/>
  <c r="AH120" i="15" s="1"/>
  <c r="H81" i="15"/>
  <c r="AJ81" i="15" s="1"/>
  <c r="M81" i="16"/>
  <c r="L81" i="15" s="1"/>
  <c r="H90" i="15"/>
  <c r="AJ90" i="15" s="1"/>
  <c r="M90" i="16"/>
  <c r="L90" i="15" s="1"/>
  <c r="A70" i="16"/>
  <c r="A70" i="15"/>
  <c r="A106" i="3"/>
  <c r="M121" i="16"/>
  <c r="L121" i="15" s="1"/>
  <c r="H121" i="15"/>
  <c r="AJ121" i="15" s="1"/>
  <c r="AM121" i="3"/>
  <c r="H14" i="15"/>
  <c r="AJ14" i="15" s="1"/>
  <c r="M14" i="16"/>
  <c r="L14" i="15" s="1"/>
  <c r="F8" i="15"/>
  <c r="F6" i="15" s="1"/>
  <c r="A15" i="16"/>
  <c r="A15" i="15"/>
  <c r="M32" i="16"/>
  <c r="L32" i="15" s="1"/>
  <c r="M108" i="16"/>
  <c r="L108" i="15" s="1"/>
  <c r="H111" i="15"/>
  <c r="AJ111" i="15" s="1"/>
  <c r="M111" i="16"/>
  <c r="L111" i="15" s="1"/>
  <c r="M51" i="16"/>
  <c r="L51" i="15" s="1"/>
  <c r="M49" i="16"/>
  <c r="L49" i="15" s="1"/>
  <c r="M44" i="16"/>
  <c r="L44" i="15" s="1"/>
  <c r="M23" i="16"/>
  <c r="L23" i="15" s="1"/>
  <c r="M19" i="16"/>
  <c r="L19" i="15" s="1"/>
  <c r="M31" i="16"/>
  <c r="L31" i="15" s="1"/>
  <c r="M26" i="16"/>
  <c r="L26" i="15" s="1"/>
  <c r="M34" i="16"/>
  <c r="L34" i="15" s="1"/>
  <c r="AI143" i="16"/>
  <c r="N3" i="17" s="1"/>
  <c r="J62" i="16"/>
  <c r="J8" i="16" s="1"/>
  <c r="J6" i="16" s="1"/>
  <c r="W143" i="16"/>
  <c r="K3" i="17" s="1"/>
  <c r="BT3" i="3"/>
  <c r="M4" i="17" s="1"/>
  <c r="S143" i="16"/>
  <c r="J3" i="17" s="1"/>
  <c r="AI132" i="15"/>
  <c r="J131" i="15"/>
  <c r="AI131" i="15" s="1"/>
  <c r="R132" i="15"/>
  <c r="AH133" i="15"/>
  <c r="I131" i="15"/>
  <c r="AH131" i="15" s="1"/>
  <c r="AJ132" i="15"/>
  <c r="CB4" i="3"/>
  <c r="AZ3" i="3"/>
  <c r="K8" i="17" s="1"/>
  <c r="K9" i="17" s="1"/>
  <c r="G100" i="15"/>
  <c r="H96" i="16"/>
  <c r="AM117" i="3" s="1"/>
  <c r="AM100" i="3"/>
  <c r="M100" i="16"/>
  <c r="M106" i="16"/>
  <c r="L106" i="15" s="1"/>
  <c r="K96" i="15"/>
  <c r="AI100" i="15"/>
  <c r="BL119" i="3"/>
  <c r="BS119" i="3" s="1"/>
  <c r="BS3" i="3" s="1"/>
  <c r="L4" i="17" s="1"/>
  <c r="CO119" i="3"/>
  <c r="CO4" i="3" s="1"/>
  <c r="V142" i="3"/>
  <c r="AT119" i="3"/>
  <c r="BA119" i="3" s="1"/>
  <c r="M109" i="16"/>
  <c r="L109" i="15" s="1"/>
  <c r="CP4" i="3"/>
  <c r="BT2" i="3" s="1"/>
  <c r="M5" i="17" s="1"/>
  <c r="M114" i="16"/>
  <c r="L114" i="15" s="1"/>
  <c r="CH118" i="3"/>
  <c r="CI118" i="3" s="1"/>
  <c r="CJ118" i="3" s="1"/>
  <c r="CE4" i="3"/>
  <c r="H100" i="15"/>
  <c r="CD119" i="3"/>
  <c r="CD4" i="3" s="1"/>
  <c r="AH100" i="15"/>
  <c r="H91" i="15"/>
  <c r="AJ91" i="15" s="1"/>
  <c r="M91" i="16"/>
  <c r="L91" i="15" s="1"/>
  <c r="BU2" i="3"/>
  <c r="BU4" i="3" s="1"/>
  <c r="CS118" i="3"/>
  <c r="CT118" i="3" s="1"/>
  <c r="CU118" i="3" s="1"/>
  <c r="M10" i="15"/>
  <c r="M29" i="16"/>
  <c r="L29" i="15" s="1"/>
  <c r="H30" i="15"/>
  <c r="AJ30" i="15" s="1"/>
  <c r="M30" i="16"/>
  <c r="L30" i="15" s="1"/>
  <c r="M27" i="16"/>
  <c r="L27" i="15" s="1"/>
  <c r="I10" i="15"/>
  <c r="AH10" i="15" s="1"/>
  <c r="BW118" i="3"/>
  <c r="BX118" i="3" s="1"/>
  <c r="BY118" i="3" s="1"/>
  <c r="BC3" i="3"/>
  <c r="N8" i="17" s="1"/>
  <c r="BC2" i="3"/>
  <c r="M59" i="16"/>
  <c r="L59" i="15" s="1"/>
  <c r="M25" i="16"/>
  <c r="L25" i="15" s="1"/>
  <c r="H25" i="15"/>
  <c r="AJ25" i="15" s="1"/>
  <c r="M39" i="16"/>
  <c r="L39" i="15" s="1"/>
  <c r="BE118" i="3"/>
  <c r="BF118" i="3" s="1"/>
  <c r="BG118" i="3" s="1"/>
  <c r="M50" i="16"/>
  <c r="L50" i="15" s="1"/>
  <c r="M41" i="16"/>
  <c r="L41" i="15" s="1"/>
  <c r="H37" i="15"/>
  <c r="AJ37" i="15" s="1"/>
  <c r="M37" i="16"/>
  <c r="L37" i="15" s="1"/>
  <c r="BB2" i="3"/>
  <c r="BB3" i="3"/>
  <c r="M8" i="17" s="1"/>
  <c r="R10" i="15"/>
  <c r="M21" i="16"/>
  <c r="L21" i="15" s="1"/>
  <c r="G10" i="15"/>
  <c r="M46" i="16"/>
  <c r="L46" i="15" s="1"/>
  <c r="M56" i="16"/>
  <c r="L56" i="15" s="1"/>
  <c r="E142" i="3"/>
  <c r="CA119" i="3"/>
  <c r="AH65" i="15"/>
  <c r="H65" i="15"/>
  <c r="I64" i="16"/>
  <c r="D10" i="17"/>
  <c r="G62" i="16"/>
  <c r="CL119" i="3"/>
  <c r="BI119" i="3"/>
  <c r="BP119" i="3" s="1"/>
  <c r="AQ119" i="3"/>
  <c r="AX119" i="3" s="1"/>
  <c r="G142" i="3"/>
  <c r="AR119" i="3"/>
  <c r="AY119" i="3" s="1"/>
  <c r="BJ119" i="3"/>
  <c r="BQ119" i="3" s="1"/>
  <c r="CM119" i="3"/>
  <c r="CM4" i="3" s="1"/>
  <c r="L142" i="3"/>
  <c r="G65" i="15"/>
  <c r="AM65" i="3"/>
  <c r="H64" i="16"/>
  <c r="M65" i="16"/>
  <c r="H69" i="15"/>
  <c r="AJ69" i="15" s="1"/>
  <c r="M69" i="16"/>
  <c r="L69" i="15" s="1"/>
  <c r="AI65" i="15"/>
  <c r="J64" i="15"/>
  <c r="M74" i="16"/>
  <c r="L74" i="15" s="1"/>
  <c r="AJ11" i="15"/>
  <c r="L11" i="15"/>
  <c r="AI125" i="15"/>
  <c r="H124" i="15"/>
  <c r="AJ124" i="15" s="1"/>
  <c r="AM124" i="3"/>
  <c r="M124" i="16"/>
  <c r="L124" i="15" s="1"/>
  <c r="AN23" i="13"/>
  <c r="AN23" i="24" s="1"/>
  <c r="W41" i="13"/>
  <c r="W43" i="13" s="1"/>
  <c r="AK32" i="13"/>
  <c r="AK32" i="24"/>
  <c r="R26" i="13"/>
  <c r="R26" i="24" s="1"/>
  <c r="V34" i="24"/>
  <c r="AK34" i="24" s="1"/>
  <c r="V31" i="24"/>
  <c r="V41" i="24" s="1"/>
  <c r="AK34" i="13"/>
  <c r="V41" i="13"/>
  <c r="V44" i="13" s="1"/>
  <c r="R24" i="13"/>
  <c r="R24" i="24" s="1"/>
  <c r="D12" i="17"/>
  <c r="AM125" i="3"/>
  <c r="G125" i="15"/>
  <c r="H120" i="16"/>
  <c r="R25" i="13"/>
  <c r="R25" i="24" s="1"/>
  <c r="M125" i="16"/>
  <c r="Z41" i="13"/>
  <c r="Z42" i="13" s="1"/>
  <c r="V35" i="24"/>
  <c r="AK35" i="24" s="1"/>
  <c r="V33" i="24"/>
  <c r="AK33" i="24" s="1"/>
  <c r="AK33" i="13"/>
  <c r="W42" i="24"/>
  <c r="AH42" i="24" s="1"/>
  <c r="W44" i="24"/>
  <c r="AH44" i="24" s="1"/>
  <c r="W43" i="24"/>
  <c r="AH43" i="24" s="1"/>
  <c r="X42" i="13"/>
  <c r="X43" i="13"/>
  <c r="X44" i="13"/>
  <c r="AJ125" i="15"/>
  <c r="Y44" i="13"/>
  <c r="Y42" i="13"/>
  <c r="Y43" i="13"/>
  <c r="I96" i="16" l="1"/>
  <c r="L62" i="16"/>
  <c r="L8" i="16" s="1"/>
  <c r="L6" i="16" s="1"/>
  <c r="H78" i="15"/>
  <c r="AJ78" i="15" s="1"/>
  <c r="M78" i="16"/>
  <c r="L78" i="15" s="1"/>
  <c r="H99" i="15"/>
  <c r="AJ99" i="15" s="1"/>
  <c r="M99" i="16"/>
  <c r="L99" i="15" s="1"/>
  <c r="J10" i="15"/>
  <c r="AI48" i="15"/>
  <c r="H66" i="15"/>
  <c r="AJ66" i="15" s="1"/>
  <c r="M66" i="16"/>
  <c r="L66" i="15" s="1"/>
  <c r="H94" i="15"/>
  <c r="AJ94" i="15" s="1"/>
  <c r="M94" i="16"/>
  <c r="L94" i="15" s="1"/>
  <c r="H40" i="15"/>
  <c r="AJ40" i="15" s="1"/>
  <c r="M40" i="16"/>
  <c r="L40" i="15" s="1"/>
  <c r="M134" i="16"/>
  <c r="L134" i="15" s="1"/>
  <c r="H42" i="15"/>
  <c r="AJ42" i="15" s="1"/>
  <c r="M42" i="16"/>
  <c r="L42" i="15" s="1"/>
  <c r="H75" i="15"/>
  <c r="AJ75" i="15" s="1"/>
  <c r="M75" i="16"/>
  <c r="L75" i="15" s="1"/>
  <c r="H79" i="15"/>
  <c r="AJ79" i="15" s="1"/>
  <c r="M79" i="16"/>
  <c r="L79" i="15" s="1"/>
  <c r="H77" i="15"/>
  <c r="AJ77" i="15" s="1"/>
  <c r="M77" i="16"/>
  <c r="L77" i="15" s="1"/>
  <c r="H48" i="15"/>
  <c r="AJ48" i="15" s="1"/>
  <c r="M48" i="16"/>
  <c r="L48" i="15" s="1"/>
  <c r="M133" i="16"/>
  <c r="L133" i="15" s="1"/>
  <c r="H93" i="15"/>
  <c r="AJ93" i="15" s="1"/>
  <c r="M93" i="16"/>
  <c r="L93" i="15" s="1"/>
  <c r="H88" i="15"/>
  <c r="AJ88" i="15" s="1"/>
  <c r="M88" i="16"/>
  <c r="L88" i="15" s="1"/>
  <c r="I96" i="15"/>
  <c r="AH96" i="15" s="1"/>
  <c r="H131" i="15"/>
  <c r="AJ131" i="15" s="1"/>
  <c r="M105" i="16"/>
  <c r="L105" i="15" s="1"/>
  <c r="H87" i="15"/>
  <c r="AJ87" i="15" s="1"/>
  <c r="M87" i="16"/>
  <c r="L87" i="15" s="1"/>
  <c r="H68" i="15"/>
  <c r="AJ68" i="15" s="1"/>
  <c r="M68" i="16"/>
  <c r="L68" i="15" s="1"/>
  <c r="H115" i="15"/>
  <c r="AJ115" i="15" s="1"/>
  <c r="M115" i="16"/>
  <c r="L115" i="15" s="1"/>
  <c r="H58" i="15"/>
  <c r="AJ58" i="15" s="1"/>
  <c r="M58" i="16"/>
  <c r="L58" i="15" s="1"/>
  <c r="H103" i="15"/>
  <c r="AJ103" i="15" s="1"/>
  <c r="M103" i="16"/>
  <c r="L103" i="15" s="1"/>
  <c r="I64" i="15"/>
  <c r="I10" i="16"/>
  <c r="M55" i="16"/>
  <c r="L55" i="15" s="1"/>
  <c r="H85" i="15"/>
  <c r="AJ85" i="15" s="1"/>
  <c r="M85" i="16"/>
  <c r="L85" i="15" s="1"/>
  <c r="H107" i="15"/>
  <c r="AJ107" i="15" s="1"/>
  <c r="M107" i="16"/>
  <c r="L107" i="15" s="1"/>
  <c r="K10" i="15"/>
  <c r="I131" i="16"/>
  <c r="AM136" i="3" s="1"/>
  <c r="H35" i="15"/>
  <c r="AJ35" i="15" s="1"/>
  <c r="M35" i="16"/>
  <c r="L35" i="15" s="1"/>
  <c r="H20" i="15"/>
  <c r="AJ20" i="15" s="1"/>
  <c r="M20" i="16"/>
  <c r="L20" i="15" s="1"/>
  <c r="AI68" i="15"/>
  <c r="K64" i="15"/>
  <c r="K62" i="15" s="1"/>
  <c r="K8" i="15" s="1"/>
  <c r="K6" i="15" s="1"/>
  <c r="H76" i="15"/>
  <c r="AJ76" i="15" s="1"/>
  <c r="M76" i="16"/>
  <c r="L76" i="15" s="1"/>
  <c r="BR4" i="3"/>
  <c r="A72" i="15"/>
  <c r="A72" i="16"/>
  <c r="M133" i="15"/>
  <c r="G131" i="15"/>
  <c r="A73" i="3"/>
  <c r="A16" i="15"/>
  <c r="A16" i="16"/>
  <c r="A71" i="15"/>
  <c r="A71" i="16"/>
  <c r="A106" i="15"/>
  <c r="A107" i="3"/>
  <c r="A106" i="16"/>
  <c r="A128" i="15"/>
  <c r="A128" i="16"/>
  <c r="A17" i="3"/>
  <c r="M6" i="17"/>
  <c r="AI96" i="15"/>
  <c r="H120" i="15"/>
  <c r="AJ120" i="15" s="1"/>
  <c r="BS2" i="3"/>
  <c r="BS4" i="3" s="1"/>
  <c r="AZ4" i="3"/>
  <c r="I62" i="16"/>
  <c r="I8" i="16" s="1"/>
  <c r="I6" i="16" s="1"/>
  <c r="D4" i="17" s="1"/>
  <c r="BA3" i="3"/>
  <c r="L8" i="17" s="1"/>
  <c r="BA2" i="3"/>
  <c r="G96" i="15"/>
  <c r="M100" i="15"/>
  <c r="BT4" i="3"/>
  <c r="AJ100" i="15"/>
  <c r="L100" i="15"/>
  <c r="N5" i="17"/>
  <c r="N6" i="17" s="1"/>
  <c r="N7" i="17"/>
  <c r="N9" i="17" s="1"/>
  <c r="BC4" i="3"/>
  <c r="M7" i="17"/>
  <c r="M9" i="17" s="1"/>
  <c r="BB4" i="3"/>
  <c r="BQ3" i="3"/>
  <c r="J4" i="17" s="1"/>
  <c r="BQ2" i="3"/>
  <c r="I62" i="15"/>
  <c r="AH64" i="15"/>
  <c r="AY2" i="3"/>
  <c r="AY3" i="3"/>
  <c r="J8" i="17" s="1"/>
  <c r="D9" i="17"/>
  <c r="C144" i="16"/>
  <c r="D3" i="17" s="1"/>
  <c r="G8" i="16"/>
  <c r="G64" i="15"/>
  <c r="M65" i="15"/>
  <c r="CS119" i="3"/>
  <c r="CT119" i="3" s="1"/>
  <c r="CU119" i="3" s="1"/>
  <c r="CL4" i="3"/>
  <c r="BP2" i="3" s="1"/>
  <c r="L65" i="15"/>
  <c r="AJ65" i="15"/>
  <c r="AI64" i="15"/>
  <c r="J62" i="15"/>
  <c r="AM95" i="3"/>
  <c r="H62" i="16"/>
  <c r="BE119" i="3"/>
  <c r="BF119" i="3" s="1"/>
  <c r="BG119" i="3" s="1"/>
  <c r="AX3" i="3"/>
  <c r="I8" i="17" s="1"/>
  <c r="AX2" i="3"/>
  <c r="CA4" i="3"/>
  <c r="CH119" i="3"/>
  <c r="CI119" i="3" s="1"/>
  <c r="CJ119" i="3" s="1"/>
  <c r="BW119" i="3"/>
  <c r="BX119" i="3" s="1"/>
  <c r="BY119" i="3" s="1"/>
  <c r="BP3" i="3"/>
  <c r="I4" i="17" s="1"/>
  <c r="AK31" i="24"/>
  <c r="W42" i="13"/>
  <c r="W44" i="13"/>
  <c r="Y41" i="24"/>
  <c r="Y44" i="24" s="1"/>
  <c r="AJ44" i="24" s="1"/>
  <c r="Z44" i="13"/>
  <c r="Z43" i="13"/>
  <c r="Z41" i="24"/>
  <c r="Z42" i="24" s="1"/>
  <c r="AK42" i="24" s="1"/>
  <c r="V43" i="13"/>
  <c r="AR42" i="24"/>
  <c r="AR43" i="24" s="1"/>
  <c r="AR44" i="24" s="1"/>
  <c r="AJ32" i="24" s="1"/>
  <c r="V42" i="13"/>
  <c r="M120" i="16"/>
  <c r="L125" i="15"/>
  <c r="L120" i="15" s="1"/>
  <c r="G120" i="15"/>
  <c r="M125" i="15"/>
  <c r="AM130" i="3"/>
  <c r="X41" i="24"/>
  <c r="X44" i="24" s="1"/>
  <c r="AI44" i="24" s="1"/>
  <c r="V44" i="24"/>
  <c r="V42" i="24"/>
  <c r="V43" i="24"/>
  <c r="L131" i="15" l="1"/>
  <c r="L10" i="15"/>
  <c r="M96" i="16"/>
  <c r="M10" i="16"/>
  <c r="M64" i="16"/>
  <c r="H96" i="15"/>
  <c r="AJ96" i="15" s="1"/>
  <c r="L64" i="15"/>
  <c r="M131" i="16"/>
  <c r="AI10" i="15"/>
  <c r="L96" i="15"/>
  <c r="L62" i="15" s="1"/>
  <c r="L8" i="15" s="1"/>
  <c r="L6" i="15" s="1"/>
  <c r="H64" i="15"/>
  <c r="H10" i="15"/>
  <c r="AJ10" i="15" s="1"/>
  <c r="A73" i="16"/>
  <c r="A73" i="15"/>
  <c r="A107" i="16"/>
  <c r="A107" i="15"/>
  <c r="A17" i="15"/>
  <c r="A17" i="16"/>
  <c r="A18" i="3"/>
  <c r="R133" i="15"/>
  <c r="R131" i="15" s="1"/>
  <c r="M131" i="15"/>
  <c r="A74" i="3"/>
  <c r="A108" i="3"/>
  <c r="L5" i="17"/>
  <c r="L6" i="17" s="1"/>
  <c r="C145" i="16"/>
  <c r="L7" i="17"/>
  <c r="L9" i="17" s="1"/>
  <c r="BA4" i="3"/>
  <c r="G62" i="15"/>
  <c r="G8" i="15" s="1"/>
  <c r="G6" i="15" s="1"/>
  <c r="M96" i="15"/>
  <c r="R100" i="15"/>
  <c r="R96" i="15" s="1"/>
  <c r="BP4" i="3"/>
  <c r="I5" i="17"/>
  <c r="I6" i="17" s="1"/>
  <c r="R65" i="15"/>
  <c r="R64" i="15" s="1"/>
  <c r="M64" i="15"/>
  <c r="AH62" i="15"/>
  <c r="I8" i="15"/>
  <c r="J5" i="17"/>
  <c r="J6" i="17" s="1"/>
  <c r="BQ4" i="3"/>
  <c r="J7" i="17"/>
  <c r="J9" i="17" s="1"/>
  <c r="AY4" i="3"/>
  <c r="I7" i="17"/>
  <c r="AX4" i="3"/>
  <c r="D7" i="17"/>
  <c r="G6" i="16"/>
  <c r="D6" i="17" s="1"/>
  <c r="AM118" i="3"/>
  <c r="H8" i="16"/>
  <c r="AI62" i="15"/>
  <c r="J8" i="15"/>
  <c r="AJ64" i="15"/>
  <c r="AD42" i="13"/>
  <c r="I31" i="13" s="1"/>
  <c r="S31" i="13" s="1"/>
  <c r="AD43" i="13"/>
  <c r="I32" i="13" s="1"/>
  <c r="S32" i="13" s="1"/>
  <c r="AD44" i="13"/>
  <c r="Y42" i="24"/>
  <c r="AJ42" i="24" s="1"/>
  <c r="Y43" i="24"/>
  <c r="AJ43" i="24" s="1"/>
  <c r="Z43" i="24"/>
  <c r="AK43" i="24" s="1"/>
  <c r="Z44" i="24"/>
  <c r="AK44" i="24" s="1"/>
  <c r="X42" i="24"/>
  <c r="AI42" i="24" s="1"/>
  <c r="R125" i="15"/>
  <c r="R120" i="15" s="1"/>
  <c r="M120" i="15"/>
  <c r="X43" i="24"/>
  <c r="AI43" i="24" s="1"/>
  <c r="AG42" i="24"/>
  <c r="AG44" i="24"/>
  <c r="AG43" i="24"/>
  <c r="M62" i="16" l="1"/>
  <c r="M8" i="16" s="1"/>
  <c r="M6" i="16" s="1"/>
  <c r="H62" i="15"/>
  <c r="A108" i="16"/>
  <c r="A108" i="15"/>
  <c r="A18" i="15"/>
  <c r="A18" i="16"/>
  <c r="A19" i="3"/>
  <c r="A74" i="15"/>
  <c r="A74" i="16"/>
  <c r="A75" i="3"/>
  <c r="A20" i="3"/>
  <c r="A109" i="3"/>
  <c r="BD3" i="3"/>
  <c r="M62" i="15"/>
  <c r="M8" i="15" s="1"/>
  <c r="R62" i="15"/>
  <c r="R8" i="15" s="1"/>
  <c r="R6" i="15" s="1"/>
  <c r="AI8" i="15"/>
  <c r="J6" i="15"/>
  <c r="AH8" i="15"/>
  <c r="I6" i="15"/>
  <c r="AJ62" i="15"/>
  <c r="H8" i="15"/>
  <c r="I9" i="17"/>
  <c r="O9" i="17" s="1"/>
  <c r="O7" i="17"/>
  <c r="M6" i="15"/>
  <c r="AM119" i="3"/>
  <c r="H6" i="16"/>
  <c r="AM142" i="3" s="1"/>
  <c r="AU42" i="24"/>
  <c r="AU43" i="24" s="1"/>
  <c r="AU44" i="24" s="1"/>
  <c r="AJ35" i="24" s="1"/>
  <c r="S33" i="13"/>
  <c r="I33" i="13"/>
  <c r="AT42" i="24"/>
  <c r="AT43" i="24" s="1"/>
  <c r="AT44" i="24" s="1"/>
  <c r="AJ34" i="24" s="1"/>
  <c r="AD44" i="24"/>
  <c r="AS42" i="24"/>
  <c r="AS43" i="24" s="1"/>
  <c r="AS44" i="24" s="1"/>
  <c r="AJ33" i="24" s="1"/>
  <c r="AD42" i="24"/>
  <c r="I31" i="24" s="1"/>
  <c r="AD43" i="24"/>
  <c r="I32" i="24" s="1"/>
  <c r="S32" i="24" s="1"/>
  <c r="AQ42" i="24"/>
  <c r="AQ43" i="24" s="1"/>
  <c r="AQ44" i="24" s="1"/>
  <c r="AJ31" i="24" s="1"/>
  <c r="A75" i="16" l="1"/>
  <c r="A75" i="15"/>
  <c r="A76" i="3"/>
  <c r="A109" i="16"/>
  <c r="A109" i="15"/>
  <c r="A110" i="3"/>
  <c r="A111" i="3"/>
  <c r="A19" i="15"/>
  <c r="A19" i="16"/>
  <c r="A20" i="15"/>
  <c r="A20" i="16"/>
  <c r="A22" i="3"/>
  <c r="A21" i="3"/>
  <c r="D2" i="17"/>
  <c r="AJ8" i="15"/>
  <c r="H6" i="15"/>
  <c r="I33" i="24"/>
  <c r="I34" i="24" s="1"/>
  <c r="S31" i="24"/>
  <c r="S33" i="24" l="1"/>
  <c r="S34" i="24" s="1"/>
  <c r="A22" i="16"/>
  <c r="A22" i="15"/>
  <c r="A110" i="16"/>
  <c r="A110" i="15"/>
  <c r="A76" i="15"/>
  <c r="A76" i="16"/>
  <c r="A77" i="3"/>
  <c r="A112" i="3"/>
  <c r="A111" i="15"/>
  <c r="A111" i="16"/>
  <c r="A21" i="15"/>
  <c r="A21" i="16"/>
  <c r="A23" i="3"/>
  <c r="A24" i="3" l="1"/>
  <c r="A25" i="3" s="1"/>
  <c r="A77" i="15"/>
  <c r="A77" i="16"/>
  <c r="A112" i="15"/>
  <c r="A112" i="16"/>
  <c r="A23" i="16"/>
  <c r="A23" i="15"/>
  <c r="A78" i="3"/>
  <c r="A113" i="3"/>
  <c r="A25" i="16" l="1"/>
  <c r="A25" i="15"/>
  <c r="A24" i="16"/>
  <c r="A26" i="3"/>
  <c r="A26" i="16" s="1"/>
  <c r="A24" i="15"/>
  <c r="A78" i="15"/>
  <c r="A78" i="16"/>
  <c r="A79" i="3"/>
  <c r="A114" i="3"/>
  <c r="A113" i="15"/>
  <c r="A113" i="16"/>
  <c r="A26" i="15"/>
  <c r="A27" i="3" l="1"/>
  <c r="A27" i="15" s="1"/>
  <c r="A114" i="15"/>
  <c r="A114" i="16"/>
  <c r="A79" i="15"/>
  <c r="A79" i="16"/>
  <c r="A80" i="3"/>
  <c r="A115" i="3"/>
  <c r="A116" i="3" s="1"/>
  <c r="A27" i="16"/>
  <c r="A28" i="3"/>
  <c r="A116" i="16" l="1"/>
  <c r="A116" i="15"/>
  <c r="A28" i="15"/>
  <c r="A28" i="16"/>
  <c r="A115" i="16"/>
  <c r="A115" i="15"/>
  <c r="A29" i="3"/>
  <c r="A80" i="16"/>
  <c r="A80" i="15"/>
  <c r="A81" i="3"/>
  <c r="A29" i="16" l="1"/>
  <c r="A29" i="15"/>
  <c r="A81" i="15"/>
  <c r="A81" i="16"/>
  <c r="A82" i="3"/>
  <c r="A83" i="3"/>
  <c r="A30" i="3"/>
  <c r="A31" i="3" s="1"/>
  <c r="A32" i="3" s="1"/>
  <c r="A32" i="15" l="1"/>
  <c r="A32" i="16"/>
  <c r="A33" i="3"/>
  <c r="A83" i="16"/>
  <c r="A83" i="15"/>
  <c r="A84" i="3"/>
  <c r="A31" i="16"/>
  <c r="A31" i="15"/>
  <c r="A30" i="15"/>
  <c r="A30" i="16"/>
  <c r="A34" i="3"/>
  <c r="A82" i="16"/>
  <c r="A82" i="15"/>
  <c r="A33" i="15" l="1"/>
  <c r="A33" i="16"/>
  <c r="A35" i="3"/>
  <c r="A34" i="16"/>
  <c r="A34" i="15"/>
  <c r="A84" i="16"/>
  <c r="A84" i="15"/>
  <c r="A85" i="3"/>
  <c r="A36" i="3"/>
  <c r="A36" i="16" s="1"/>
  <c r="A37" i="3" l="1"/>
  <c r="A85" i="15"/>
  <c r="A85" i="16"/>
  <c r="A86" i="3"/>
  <c r="A36" i="15"/>
  <c r="A35" i="15"/>
  <c r="A35" i="16"/>
  <c r="A37" i="15"/>
  <c r="A37" i="16"/>
  <c r="A38" i="3"/>
  <c r="A86" i="15" l="1"/>
  <c r="A86" i="16"/>
  <c r="A87" i="3"/>
  <c r="A38" i="15"/>
  <c r="A38" i="16"/>
  <c r="A39" i="3"/>
  <c r="A87" i="15" l="1"/>
  <c r="A87" i="16"/>
  <c r="A88" i="3"/>
  <c r="A39" i="15"/>
  <c r="A39" i="16"/>
  <c r="A40" i="3"/>
  <c r="A88" i="16" l="1"/>
  <c r="A88" i="15"/>
  <c r="A89" i="3"/>
  <c r="A40" i="16"/>
  <c r="A40" i="15"/>
  <c r="A41" i="3"/>
  <c r="A89" i="16" l="1"/>
  <c r="A89" i="15"/>
  <c r="A90" i="3"/>
  <c r="A41" i="16"/>
  <c r="A41" i="15"/>
  <c r="A42" i="3"/>
  <c r="A90" i="15" l="1"/>
  <c r="A90" i="16"/>
  <c r="A91" i="3"/>
  <c r="A42" i="15"/>
  <c r="A42" i="16"/>
  <c r="A43" i="3"/>
  <c r="A91" i="15" l="1"/>
  <c r="A91" i="16"/>
  <c r="A92" i="3"/>
  <c r="A43" i="16"/>
  <c r="A43" i="15"/>
  <c r="A44" i="3"/>
  <c r="A92" i="16" l="1"/>
  <c r="A92" i="15"/>
  <c r="A93" i="3"/>
  <c r="A44" i="15"/>
  <c r="A44" i="16"/>
  <c r="A45" i="3"/>
  <c r="A93" i="16" l="1"/>
  <c r="A93" i="15"/>
  <c r="A94" i="3"/>
  <c r="A45" i="16"/>
  <c r="A45" i="15"/>
  <c r="A46" i="3"/>
  <c r="A94" i="15" l="1"/>
  <c r="A94" i="16"/>
  <c r="A46" i="15"/>
  <c r="A46" i="16"/>
  <c r="A47" i="3"/>
  <c r="A47" i="15" l="1"/>
  <c r="A47" i="16"/>
  <c r="A48" i="3"/>
  <c r="A48" i="15" l="1"/>
  <c r="A48" i="16"/>
  <c r="A49" i="3"/>
  <c r="A49" i="16" l="1"/>
  <c r="A49" i="15"/>
  <c r="A50" i="3"/>
  <c r="A50" i="16" l="1"/>
  <c r="A50" i="15"/>
  <c r="A51" i="3"/>
  <c r="A51" i="15" l="1"/>
  <c r="A51" i="16"/>
  <c r="A52" i="3"/>
  <c r="A52" i="16" l="1"/>
  <c r="A52" i="15"/>
  <c r="A53" i="3"/>
  <c r="A53" i="15" l="1"/>
  <c r="A53" i="16"/>
  <c r="A54" i="3"/>
  <c r="A54" i="16" l="1"/>
  <c r="A54" i="15"/>
  <c r="A55" i="3"/>
  <c r="A55" i="16" l="1"/>
  <c r="A55" i="15"/>
  <c r="A56" i="3"/>
  <c r="A56" i="15" l="1"/>
  <c r="A56" i="16"/>
  <c r="A57" i="3"/>
  <c r="A57" i="15" l="1"/>
  <c r="A57" i="16"/>
  <c r="A58" i="3"/>
  <c r="A58" i="15" l="1"/>
  <c r="A58" i="16"/>
  <c r="A59" i="3"/>
  <c r="A59" i="16" l="1"/>
  <c r="A59" i="15"/>
  <c r="A60" i="3"/>
  <c r="A60" i="15" l="1"/>
  <c r="A60" i="16"/>
</calcChain>
</file>

<file path=xl/sharedStrings.xml><?xml version="1.0" encoding="utf-8"?>
<sst xmlns="http://schemas.openxmlformats.org/spreadsheetml/2006/main" count="1113" uniqueCount="387">
  <si>
    <t>П</t>
  </si>
  <si>
    <t>У</t>
  </si>
  <si>
    <t>Т</t>
  </si>
  <si>
    <t>3 курс</t>
  </si>
  <si>
    <t>2 курс</t>
  </si>
  <si>
    <t>1 курс</t>
  </si>
  <si>
    <t>Н</t>
  </si>
  <si>
    <t>В</t>
  </si>
  <si>
    <t>п</t>
  </si>
  <si>
    <t>у</t>
  </si>
  <si>
    <t>д</t>
  </si>
  <si>
    <t>н</t>
  </si>
  <si>
    <t>Лабораторные</t>
  </si>
  <si>
    <t>Практические</t>
  </si>
  <si>
    <t>Лекции</t>
  </si>
  <si>
    <t>Всего</t>
  </si>
  <si>
    <t>Курсовые работы</t>
  </si>
  <si>
    <t>Зачеты</t>
  </si>
  <si>
    <t>Экзамены</t>
  </si>
  <si>
    <t>з.е.</t>
  </si>
  <si>
    <t>Самостоятельная работа студента</t>
  </si>
  <si>
    <t xml:space="preserve">Общий объем уч. часов </t>
  </si>
  <si>
    <t>норма</t>
  </si>
  <si>
    <t>Распределение часов в неделю по семестрам</t>
  </si>
  <si>
    <t>Количество часов</t>
  </si>
  <si>
    <t>Количество зачетных единиц</t>
  </si>
  <si>
    <t>Распределение по семестрам форм контроля</t>
  </si>
  <si>
    <t>НАЗВАНИЕ УЧЕБНОЙ ДИСЦИПЛИНЫ</t>
  </si>
  <si>
    <t>Шифр</t>
  </si>
  <si>
    <t>Кафедра</t>
  </si>
  <si>
    <t>Утверждено:</t>
  </si>
  <si>
    <t>Ученым Советом университета</t>
  </si>
  <si>
    <t>ауд / всего</t>
  </si>
  <si>
    <t>прикладной математики и теории систем управления</t>
  </si>
  <si>
    <t>теории вероятностей и математической статистики</t>
  </si>
  <si>
    <t>физического воспитания и спорта</t>
  </si>
  <si>
    <t>философии</t>
  </si>
  <si>
    <t>педагогики</t>
  </si>
  <si>
    <t>общей физики и дидактики физики</t>
  </si>
  <si>
    <t>математического анализа и дифференциальных уравнений</t>
  </si>
  <si>
    <t>высшей математики и методики преподавания математики</t>
  </si>
  <si>
    <t>теории упругости и вычислительной математики</t>
  </si>
  <si>
    <t>психологии</t>
  </si>
  <si>
    <t>Проректор по научно-методической и учебной работе</t>
  </si>
  <si>
    <t>Доля дисциплин по выбору обучающегося составляет</t>
  </si>
  <si>
    <t xml:space="preserve">Количество часов занятий лекционного типа составляет </t>
  </si>
  <si>
    <t>защита</t>
  </si>
  <si>
    <t>ІІ</t>
  </si>
  <si>
    <t>І</t>
  </si>
  <si>
    <t>Семестр</t>
  </si>
  <si>
    <t>Название учебной дисциплины</t>
  </si>
  <si>
    <t>Название практики</t>
  </si>
  <si>
    <t>Каникулы</t>
  </si>
  <si>
    <t>Экзаменационная сессия</t>
  </si>
  <si>
    <t>Курс</t>
  </si>
  <si>
    <t>IV. ГОСУДАРСТВЕННАЯ ИТОГОВАЯ АТТЕСТАЦИЯ</t>
  </si>
  <si>
    <t>ІІ. СВОДНЫЕ ДАННЫЕ О БЮДЖЕТЕ ВРЕМЕНИ, недели</t>
  </si>
  <si>
    <t>ГА</t>
  </si>
  <si>
    <t>нижняя неделя</t>
  </si>
  <si>
    <t>верхняя неделя</t>
  </si>
  <si>
    <t>С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</si>
  <si>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</si>
  <si>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</si>
  <si>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</si>
  <si>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</si>
  <si>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</si>
  <si>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</si>
  <si>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</si>
  <si>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</si>
  <si>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</si>
  <si>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</si>
  <si>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</si>
  <si>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</si>
  <si>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Год обучения</t>
  </si>
  <si>
    <t>I. ГРАФИК УЧЕБНОГО ПРОЦЕССА</t>
  </si>
  <si>
    <t>Очная</t>
  </si>
  <si>
    <t>Форма обучения:</t>
  </si>
  <si>
    <t xml:space="preserve"> УЧЕБНЫЙ ПЛАН</t>
  </si>
  <si>
    <t>Министерство образования и науки Донецкой Народной Республики</t>
  </si>
  <si>
    <t>С.В. Беспалова</t>
  </si>
  <si>
    <t>Ректор ______________</t>
  </si>
  <si>
    <t>Практики:</t>
  </si>
  <si>
    <t>Заочная</t>
  </si>
  <si>
    <t>Количество часов на очной форме обучения</t>
  </si>
  <si>
    <t>Количество часов на заочной форме обучения</t>
  </si>
  <si>
    <t>Распределение часов по курсам</t>
  </si>
  <si>
    <t>Распределение по курсам форм контроля</t>
  </si>
  <si>
    <t>Аудиторных на очной форме обучения</t>
  </si>
  <si>
    <t>Аудиторных на заочной форме обучения</t>
  </si>
  <si>
    <t>ЗЕ</t>
  </si>
  <si>
    <t>сем-р, недель</t>
  </si>
  <si>
    <t>Экзамены. Семестры</t>
  </si>
  <si>
    <t>Зачёты по семестрам</t>
  </si>
  <si>
    <t>Экзамены по семестрам</t>
  </si>
  <si>
    <t>МК по семестрам</t>
  </si>
  <si>
    <t>Количество:</t>
  </si>
  <si>
    <t>Зачёты. Семестры</t>
  </si>
  <si>
    <t>МК. Семестры</t>
  </si>
  <si>
    <t>*</t>
  </si>
  <si>
    <t>Курсовые по семестрам</t>
  </si>
  <si>
    <t>Курсоввые. Семестры</t>
  </si>
  <si>
    <t>к</t>
  </si>
  <si>
    <t>Контр: п/у;д/н;к</t>
  </si>
  <si>
    <t>sum</t>
  </si>
  <si>
    <t>Sum</t>
  </si>
  <si>
    <t>д+к</t>
  </si>
  <si>
    <t>Государственное образовательное учреждение высшего профессионального образования</t>
  </si>
  <si>
    <t>Квалификация:</t>
  </si>
  <si>
    <t>Срок обучения:</t>
  </si>
  <si>
    <t>ДОНЕЦКИЙ НАЦИОНАЛЬНЫЙ УНИВЕРСИТЕТ</t>
  </si>
  <si>
    <t xml:space="preserve">ОБОЗНАЧЕНИЯ:  </t>
  </si>
  <si>
    <t>К</t>
  </si>
  <si>
    <t>Количество недель</t>
  </si>
  <si>
    <t>Параметр</t>
  </si>
  <si>
    <t>минимум</t>
  </si>
  <si>
    <t>максимум</t>
  </si>
  <si>
    <t>факт</t>
  </si>
  <si>
    <t>факт по семестрам</t>
  </si>
  <si>
    <t>мин</t>
  </si>
  <si>
    <t>макс</t>
  </si>
  <si>
    <t>аудиторных часов (без ВД)</t>
  </si>
  <si>
    <t>факт по курсам</t>
  </si>
  <si>
    <t>количество ЗЕ</t>
  </si>
  <si>
    <t>Зач: недифференцированных</t>
  </si>
  <si>
    <t>Экзаменов: письменных</t>
  </si>
  <si>
    <t>Экзаменов: устных</t>
  </si>
  <si>
    <t>Экзаменов: ВСЕГО</t>
  </si>
  <si>
    <t>Зач. дифф + Курсовых</t>
  </si>
  <si>
    <t>Зачетов: ВСЕГО (+курсовых)</t>
  </si>
  <si>
    <t>всего</t>
  </si>
  <si>
    <t>письменных экзаменов (%)</t>
  </si>
  <si>
    <t>часов лекций от аудиторных, ОЧН</t>
  </si>
  <si>
    <t>часов лекций от аудиторных, ЗАОЧН</t>
  </si>
  <si>
    <t>ЗЕ ВСЕГО и по блокам:</t>
  </si>
  <si>
    <t>лекц</t>
  </si>
  <si>
    <t>не более</t>
  </si>
  <si>
    <t>норма:</t>
  </si>
  <si>
    <t>пр+лаб</t>
  </si>
  <si>
    <t>для рассч кол-ва часов</t>
  </si>
  <si>
    <t>+-4</t>
  </si>
  <si>
    <t>в крайнем случае</t>
  </si>
  <si>
    <t>доля дисц по выбору обучающ. от всех выборочн.</t>
  </si>
  <si>
    <t>количество ЗЕ по ЗАОЧН</t>
  </si>
  <si>
    <t>количество ЗЕ по ОЧН</t>
  </si>
  <si>
    <t>Практики</t>
  </si>
  <si>
    <t>Государственная итоговая аттестация</t>
  </si>
  <si>
    <t>Сокращение кафедр</t>
  </si>
  <si>
    <t>ПМиКТ</t>
  </si>
  <si>
    <t>ПМиТСУ</t>
  </si>
  <si>
    <t>ВМиМПМ</t>
  </si>
  <si>
    <t>МАиДУ</t>
  </si>
  <si>
    <t>ТВиМС</t>
  </si>
  <si>
    <t>ТУиВМ</t>
  </si>
  <si>
    <t>ИСУ</t>
  </si>
  <si>
    <t>ФИЗИКО-ТЕХНИЧЕСКИЙ ФАКУЛЬТЕТ</t>
  </si>
  <si>
    <t>ФНПМЭ</t>
  </si>
  <si>
    <t>ТФиНТ</t>
  </si>
  <si>
    <t>РФ</t>
  </si>
  <si>
    <t>КТ</t>
  </si>
  <si>
    <t>Мат.физ.</t>
  </si>
  <si>
    <t>ОФиДФ</t>
  </si>
  <si>
    <t>ХИМИЧЕСКИЙ ФАКУЛЬТЕТ</t>
  </si>
  <si>
    <t>БХиОХ</t>
  </si>
  <si>
    <t>Физ.Хим.</t>
  </si>
  <si>
    <t>Неорг.Хим.</t>
  </si>
  <si>
    <t>Ан.Хим.</t>
  </si>
  <si>
    <t>БИОЛОГИЧЕСКИЙ ФАКУЛЬТЕТ</t>
  </si>
  <si>
    <t>Зоологии</t>
  </si>
  <si>
    <t>Ф.ч.и ж.</t>
  </si>
  <si>
    <t>Физ.раст.</t>
  </si>
  <si>
    <t>Бот.и Эк.</t>
  </si>
  <si>
    <t>БФ</t>
  </si>
  <si>
    <t>ИСТОРИЧЕСКИЙ ФАКУЛЬТЕТ</t>
  </si>
  <si>
    <t>ОиРИ</t>
  </si>
  <si>
    <t>Ист. России</t>
  </si>
  <si>
    <t>Историографии</t>
  </si>
  <si>
    <t>МО</t>
  </si>
  <si>
    <t>Всем. Ист.</t>
  </si>
  <si>
    <t>Политолог</t>
  </si>
  <si>
    <t>ФИЛОЛОГИЧЕСКИЙ ФАКУЛЬТЕТ</t>
  </si>
  <si>
    <t>СФиПЛ</t>
  </si>
  <si>
    <t>ИРЛиТС</t>
  </si>
  <si>
    <t>Рус яз</t>
  </si>
  <si>
    <t>ОЯиИЯ</t>
  </si>
  <si>
    <t>Мир.и отеч.культ.</t>
  </si>
  <si>
    <t>Психолог</t>
  </si>
  <si>
    <t>Журналист</t>
  </si>
  <si>
    <t>ФАКУЛЬТЕТ ИНОСТРАННЫХ ЯЗЫКОВ</t>
  </si>
  <si>
    <t>Англ.яз.Ест.</t>
  </si>
  <si>
    <t>Ром.фил.</t>
  </si>
  <si>
    <t>Англ.фил.</t>
  </si>
  <si>
    <t>Гер.фил.</t>
  </si>
  <si>
    <t>Заруб.лит.</t>
  </si>
  <si>
    <t>ТиПП</t>
  </si>
  <si>
    <t>Англ.яз.Эконом.</t>
  </si>
  <si>
    <t>ЮРИДИЧЕСКИЙ ФАКУЛЬТЕТ</t>
  </si>
  <si>
    <t>ТиИГиП</t>
  </si>
  <si>
    <t>КиМП</t>
  </si>
  <si>
    <t>АиФП</t>
  </si>
  <si>
    <t>УПиП</t>
  </si>
  <si>
    <t>ГПиП</t>
  </si>
  <si>
    <t>ЭКОНОМИЧЕСКИЙ ФАКУЛЬТЕТ</t>
  </si>
  <si>
    <t>Менедж.</t>
  </si>
  <si>
    <t>Маркет.</t>
  </si>
  <si>
    <t>ЭП</t>
  </si>
  <si>
    <t>НиРЭ</t>
  </si>
  <si>
    <t>УПиЭТ</t>
  </si>
  <si>
    <t>МиММЭ</t>
  </si>
  <si>
    <t>МЭ</t>
  </si>
  <si>
    <t>МБиПЭ</t>
  </si>
  <si>
    <t>Дизайна</t>
  </si>
  <si>
    <t>УЧЕТНО-ФИНАНСОВЫЙ  ФАКУЛЬТЕТ</t>
  </si>
  <si>
    <t>Учета</t>
  </si>
  <si>
    <t>Финансов</t>
  </si>
  <si>
    <t>Эконом.стат.</t>
  </si>
  <si>
    <t>Эконом.теории</t>
  </si>
  <si>
    <t>КиТД</t>
  </si>
  <si>
    <t>УЧЕБНО-НАУЧНЫЙ ИНСТИТУТ ЭКОНОМИЧЕСКОЙ КИБЕРНЕТИКИ</t>
  </si>
  <si>
    <t>Эконом. Кибер.</t>
  </si>
  <si>
    <t>Модел. Эконом.</t>
  </si>
  <si>
    <t>ОБЩЕУНИВЕРСИТЕТСКИЕ КАФЕДРЫ</t>
  </si>
  <si>
    <t>Философ.</t>
  </si>
  <si>
    <t>Физ.воспитания</t>
  </si>
  <si>
    <t>МЕЖДУНАРОДНЫЙ ФАКУЛЬТЕТ</t>
  </si>
  <si>
    <t>Лингводидактики</t>
  </si>
  <si>
    <t>ФАКУЛЬТЕТ ДОПОЛНИТЕЛЬНОГО И ПРОФЕССИОНАЛЬНОГО ОБРАЗОВАНИЯ</t>
  </si>
  <si>
    <t>Педагогики</t>
  </si>
  <si>
    <t>ИКП</t>
  </si>
  <si>
    <t>ОБЪЕДИНЕНИЯ КАФЕДР (для чтения одной дисциплины, например, Естественнонаучной картины мира)</t>
  </si>
  <si>
    <t>философии 1/3, общей физики и дидактики физики 1/3, физиологии человека и животных 1/3</t>
  </si>
  <si>
    <t>прикладной механики и компьютерных технологий</t>
  </si>
  <si>
    <t>информационных систем управления</t>
  </si>
  <si>
    <t>физики неравновесных процессов, метрологии и экологии</t>
  </si>
  <si>
    <t>теоретической физики и нанотехнологий</t>
  </si>
  <si>
    <t>радиофизики</t>
  </si>
  <si>
    <t>компьютерных технологий</t>
  </si>
  <si>
    <t>теоретической и математической физики</t>
  </si>
  <si>
    <t>биохимии и органичной  химии</t>
  </si>
  <si>
    <t>физической химии</t>
  </si>
  <si>
    <t>неорганической химии</t>
  </si>
  <si>
    <t>аналитической химии</t>
  </si>
  <si>
    <t>зоологии и экологии</t>
  </si>
  <si>
    <t>физиологии человека и животных</t>
  </si>
  <si>
    <t>физиологии растений</t>
  </si>
  <si>
    <t>ботаники и экологии</t>
  </si>
  <si>
    <t>биофизики</t>
  </si>
  <si>
    <t>отечественной и региональной истории</t>
  </si>
  <si>
    <t>истории России и славянских народов</t>
  </si>
  <si>
    <t>историографии, источниковедения, археологии и методики преподавания истории</t>
  </si>
  <si>
    <t>международных отношений и внешней политики</t>
  </si>
  <si>
    <t>всемирной истории</t>
  </si>
  <si>
    <t>политологии</t>
  </si>
  <si>
    <t>славянской филологии и прикладной лингвистики</t>
  </si>
  <si>
    <t>истории русской литературы и теории словесности</t>
  </si>
  <si>
    <t>русского языка</t>
  </si>
  <si>
    <t>общего языкознания и истории языка</t>
  </si>
  <si>
    <t>мировой и отечественной культуры</t>
  </si>
  <si>
    <t>журналистики</t>
  </si>
  <si>
    <t>английского языка по естественным и гуманитарным специальностям</t>
  </si>
  <si>
    <t>романской филологии</t>
  </si>
  <si>
    <t>английской филологии</t>
  </si>
  <si>
    <t>германской филологии</t>
  </si>
  <si>
    <t>зарубежной литературы</t>
  </si>
  <si>
    <t>теории и практики перевода</t>
  </si>
  <si>
    <t>английского языка экономических специальностей</t>
  </si>
  <si>
    <t>теории и истории государства и права</t>
  </si>
  <si>
    <t>конституционного и международного права</t>
  </si>
  <si>
    <t>административного и финансового права</t>
  </si>
  <si>
    <t>уголовного права и процесса</t>
  </si>
  <si>
    <t>гражданского права и процесса</t>
  </si>
  <si>
    <t>менеджмента</t>
  </si>
  <si>
    <t>маркетинга и логистики</t>
  </si>
  <si>
    <t>экономики предприятия</t>
  </si>
  <si>
    <t>национальной и региональной экономики</t>
  </si>
  <si>
    <t>управления персоналом и экономики труда</t>
  </si>
  <si>
    <t>математики и математических методов в экономике</t>
  </si>
  <si>
    <t>международной экономики</t>
  </si>
  <si>
    <t>международного бизнеса и прикладной экономики</t>
  </si>
  <si>
    <t>дизайна и art-менеджмент</t>
  </si>
  <si>
    <t>учета, анализа и аудита</t>
  </si>
  <si>
    <t>финансов и банковского дела</t>
  </si>
  <si>
    <t>экономической статистики</t>
  </si>
  <si>
    <t>экономической теории</t>
  </si>
  <si>
    <t xml:space="preserve">коммерции и таможенного дела </t>
  </si>
  <si>
    <t>экономической кибернетики</t>
  </si>
  <si>
    <t>моделирования экономики</t>
  </si>
  <si>
    <t>лингводидактики</t>
  </si>
  <si>
    <t>инженерной и компьютационной педагогики</t>
  </si>
  <si>
    <t>СБК1</t>
  </si>
  <si>
    <t>СБК2</t>
  </si>
  <si>
    <t>СБК3</t>
  </si>
  <si>
    <t>СБК4</t>
  </si>
  <si>
    <t>СБК5</t>
  </si>
  <si>
    <t>СБК6</t>
  </si>
  <si>
    <t>СБК7</t>
  </si>
  <si>
    <t>СБК8</t>
  </si>
  <si>
    <t>СБК9</t>
  </si>
  <si>
    <t>СБК10</t>
  </si>
  <si>
    <r>
      <t>ФАКУЛЬТЕТ</t>
    </r>
    <r>
      <rPr>
        <sz val="13"/>
        <rFont val="Times New Roman"/>
        <family val="1"/>
        <charset val="204"/>
      </rPr>
      <t xml:space="preserve"> МАТЕМАТИКИ И ИНФОРМАЦИОННЫХ ТЕХНОЛОГИЙ</t>
    </r>
  </si>
  <si>
    <t>Альтернативная кафедра 2</t>
  </si>
  <si>
    <t>Альтернативная кафедра 3</t>
  </si>
  <si>
    <t>Альтернативная кафедра 4</t>
  </si>
  <si>
    <t>Набор кафедр</t>
  </si>
  <si>
    <t>Кафедра  (-ы), читающая дисциплину</t>
  </si>
  <si>
    <t>Магистр</t>
  </si>
  <si>
    <t>2 года</t>
  </si>
  <si>
    <t>Теоретическое обучение с НИР</t>
  </si>
  <si>
    <t>МД</t>
  </si>
  <si>
    <t>Практика (в т.ч. подготовка ВКР: магистерской диссертации)</t>
  </si>
  <si>
    <t>ІІІ. ПРАКТИКИ, в том числе научно-исследовательская работа</t>
  </si>
  <si>
    <t>Форма государственной итоговой аттестации (экзамен, защита)</t>
  </si>
  <si>
    <t>Итого по вариативной части Блока 1 (Выбор вуза)</t>
  </si>
  <si>
    <t>Итого по вариативной части Блока 1 (Выбор студента)</t>
  </si>
  <si>
    <t>Факультативные дисциплины</t>
  </si>
  <si>
    <t>ВСЕГО по факультативным дисциплинам</t>
  </si>
  <si>
    <t>Общее количество (без факультативных)</t>
  </si>
  <si>
    <t>Б3.1</t>
  </si>
  <si>
    <t>Б3.2</t>
  </si>
  <si>
    <t>Б3.3</t>
  </si>
  <si>
    <t>Б3.4</t>
  </si>
  <si>
    <t>Ф.1</t>
  </si>
  <si>
    <t>Ф.2</t>
  </si>
  <si>
    <t>Ф.3</t>
  </si>
  <si>
    <t>1 «Дисциплины (модули)»</t>
  </si>
  <si>
    <t>2 «Практики, в том числе научно-исследовательская работа (НИР)»</t>
  </si>
  <si>
    <t>3 «Государственная итоговая аттестация»</t>
  </si>
  <si>
    <t>Подготовка и защита выпускной квалификационной работы</t>
  </si>
  <si>
    <t>Модульный контроль</t>
  </si>
  <si>
    <t>Аудиторных (контактная работа)</t>
  </si>
  <si>
    <t>Базовая часть</t>
  </si>
  <si>
    <t>Б1.Б</t>
  </si>
  <si>
    <t>Вариативная часть</t>
  </si>
  <si>
    <t>Б1.В</t>
  </si>
  <si>
    <t>Б1.В.ОД</t>
  </si>
  <si>
    <t>Обязательные дисциплины</t>
  </si>
  <si>
    <t>Дисциплины по выбору</t>
  </si>
  <si>
    <t>Б1.В.ДВ</t>
  </si>
  <si>
    <t>Итого</t>
  </si>
  <si>
    <t>Е. И. Скафа</t>
  </si>
  <si>
    <t>Академическая магистратура</t>
  </si>
  <si>
    <t>Начало подготовки:</t>
  </si>
  <si>
    <t>Укрупненная группа направлений подготовки:</t>
  </si>
  <si>
    <t>Направление подготовки:</t>
  </si>
  <si>
    <t>Магистерская программа:</t>
  </si>
  <si>
    <t>Программа подготовки:</t>
  </si>
  <si>
    <t>2,5 года</t>
  </si>
  <si>
    <t>Зам. декана факультета дополнительного и профессионального образования</t>
  </si>
  <si>
    <t>В. А. Яценко</t>
  </si>
  <si>
    <t>Зав.кафедрой инженерной и компьютационной педагогики</t>
  </si>
  <si>
    <t>М.Г. Коляда</t>
  </si>
  <si>
    <t>44.00.00. Образование и педагогические науки</t>
  </si>
  <si>
    <t>44.04.04. Профессиональное обучение</t>
  </si>
  <si>
    <t>Охрана труда</t>
  </si>
  <si>
    <t>Выпускная квалификационная работа</t>
  </si>
  <si>
    <t>А</t>
  </si>
  <si>
    <t>ПП</t>
  </si>
  <si>
    <t>P2</t>
  </si>
  <si>
    <t>P3</t>
  </si>
  <si>
    <t>P4</t>
  </si>
  <si>
    <t>P5</t>
  </si>
  <si>
    <t>Преддипломная практика</t>
  </si>
  <si>
    <t>Научно-исследовательская работа (НИР)</t>
  </si>
  <si>
    <t>протокол № ___ от __________________</t>
  </si>
  <si>
    <t>2019 г.</t>
  </si>
  <si>
    <t>СЕ</t>
  </si>
  <si>
    <t>АФК</t>
  </si>
  <si>
    <t>СИ</t>
  </si>
  <si>
    <t>ЦВС</t>
  </si>
  <si>
    <t>ТМФК</t>
  </si>
  <si>
    <t>спортивных единоборств</t>
  </si>
  <si>
    <t>адаптивной физической культуры</t>
  </si>
  <si>
    <t>спортивных игр</t>
  </si>
  <si>
    <t>циклических видов спорта</t>
  </si>
  <si>
    <t>теории и методики физической культуры</t>
  </si>
  <si>
    <t xml:space="preserve">дополнительного образования </t>
  </si>
  <si>
    <t>ДО</t>
  </si>
  <si>
    <t>библиотековедения</t>
  </si>
  <si>
    <t>БиД</t>
  </si>
  <si>
    <t>специального дефектологического образования</t>
  </si>
  <si>
    <t>дошкольного и начального образования</t>
  </si>
  <si>
    <t>музыкального педагогического образования</t>
  </si>
  <si>
    <t>СДО</t>
  </si>
  <si>
    <t>МПО</t>
  </si>
  <si>
    <t>Факультет (институт) /  Название кафедры</t>
  </si>
  <si>
    <t>ИНСТИТУТ ФИЗИЧЕСКОЙ КУЛЬТУРЫ И СПОРТА</t>
  </si>
  <si>
    <t>ИНСТИТУТ ПЕДАГОГИКИ</t>
  </si>
  <si>
    <t>ДошНО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</si>
</sst>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8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3"/>
      <color theme="0" tint="-0.34998626667073579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15" fillId="0" borderId="0" applyFont="0" applyFill="0" applyBorder="0" applyAlignment="0" applyProtection="0"/>
  </cellStyleXfs>
  <cellXfs count="403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3" borderId="0" xfId="0" applyFill="1"/>
    <xf numFmtId="0" fontId="19" fillId="0" borderId="1" xfId="0" applyFont="1" applyFill="1" applyBorder="1" applyAlignment="1">
      <alignment horizontal="center" vertical="center"/>
    </xf>
    <xf numFmtId="0" fontId="2" fillId="0" borderId="0" xfId="1"/>
    <xf numFmtId="0" fontId="4" fillId="0" borderId="0" xfId="2" applyFont="1" applyAlignment="1"/>
    <xf numFmtId="0" fontId="6" fillId="0" borderId="0" xfId="1" applyFont="1" applyAlignment="1"/>
    <xf numFmtId="0" fontId="6" fillId="0" borderId="0" xfId="1" applyFont="1" applyAlignment="1">
      <alignment vertical="center" textRotation="90" wrapText="1"/>
    </xf>
    <xf numFmtId="0" fontId="8" fillId="0" borderId="0" xfId="1" applyFont="1" applyBorder="1" applyAlignment="1"/>
    <xf numFmtId="0" fontId="6" fillId="0" borderId="0" xfId="1" applyFont="1" applyAlignment="1">
      <alignment horizontal="left"/>
    </xf>
    <xf numFmtId="0" fontId="6" fillId="0" borderId="0" xfId="1" applyFont="1" applyBorder="1"/>
    <xf numFmtId="0" fontId="20" fillId="0" borderId="0" xfId="1" applyFont="1"/>
    <xf numFmtId="0" fontId="6" fillId="0" borderId="0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0" fillId="0" borderId="0" xfId="1" applyFont="1" applyAlignment="1">
      <alignment horizont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" xfId="1" quotePrefix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0" xfId="2" applyFont="1" applyBorder="1" applyAlignment="1"/>
    <xf numFmtId="0" fontId="8" fillId="0" borderId="0" xfId="2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8" fillId="0" borderId="0" xfId="1" applyFont="1" applyAlignment="1"/>
    <xf numFmtId="0" fontId="8" fillId="0" borderId="0" xfId="1" applyFont="1" applyAlignment="1">
      <alignment horizontal="left"/>
    </xf>
    <xf numFmtId="0" fontId="10" fillId="0" borderId="0" xfId="1" applyFont="1" applyAlignment="1"/>
    <xf numFmtId="0" fontId="6" fillId="0" borderId="0" xfId="1" applyFont="1" applyBorder="1" applyAlignment="1">
      <alignment vertical="center" wrapText="1"/>
    </xf>
    <xf numFmtId="0" fontId="6" fillId="0" borderId="2" xfId="2" applyFont="1" applyBorder="1" applyAlignment="1"/>
    <xf numFmtId="0" fontId="6" fillId="0" borderId="3" xfId="1" applyFont="1" applyBorder="1" applyAlignment="1"/>
    <xf numFmtId="0" fontId="4" fillId="0" borderId="3" xfId="2" applyFont="1" applyBorder="1" applyAlignment="1"/>
    <xf numFmtId="0" fontId="6" fillId="0" borderId="4" xfId="1" applyFont="1" applyBorder="1" applyAlignment="1"/>
    <xf numFmtId="0" fontId="0" fillId="0" borderId="0" xfId="0" applyFill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textRotation="90"/>
    </xf>
    <xf numFmtId="0" fontId="21" fillId="0" borderId="6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textRotation="90" wrapText="1"/>
    </xf>
    <xf numFmtId="0" fontId="19" fillId="0" borderId="3" xfId="0" applyFont="1" applyFill="1" applyBorder="1" applyAlignment="1">
      <alignment horizontal="center" vertical="center" textRotation="90" wrapText="1"/>
    </xf>
    <xf numFmtId="0" fontId="19" fillId="0" borderId="7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 textRotation="90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2" fontId="19" fillId="0" borderId="0" xfId="0" applyNumberFormat="1" applyFont="1" applyAlignment="1">
      <alignment vertical="center" wrapText="1"/>
    </xf>
    <xf numFmtId="0" fontId="19" fillId="0" borderId="0" xfId="0" applyFont="1"/>
    <xf numFmtId="0" fontId="22" fillId="0" borderId="0" xfId="0" applyFont="1"/>
    <xf numFmtId="0" fontId="19" fillId="0" borderId="0" xfId="0" applyNumberFormat="1" applyFont="1" applyAlignment="1"/>
    <xf numFmtId="0" fontId="19" fillId="0" borderId="0" xfId="0" applyFont="1" applyAlignment="1">
      <alignment wrapText="1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8" fillId="0" borderId="0" xfId="1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4" fontId="21" fillId="0" borderId="0" xfId="3" applyNumberFormat="1" applyFont="1" applyBorder="1" applyAlignment="1">
      <alignment horizontal="center"/>
    </xf>
    <xf numFmtId="164" fontId="19" fillId="0" borderId="0" xfId="3" applyNumberFormat="1" applyFont="1" applyBorder="1" applyAlignment="1"/>
    <xf numFmtId="164" fontId="21" fillId="0" borderId="0" xfId="3" applyNumberFormat="1" applyFont="1" applyAlignment="1">
      <alignment horizontal="center"/>
    </xf>
    <xf numFmtId="0" fontId="19" fillId="0" borderId="0" xfId="0" applyFont="1" applyBorder="1"/>
    <xf numFmtId="0" fontId="6" fillId="0" borderId="0" xfId="2" applyFont="1" applyAlignment="1"/>
    <xf numFmtId="0" fontId="6" fillId="0" borderId="0" xfId="1" applyFont="1"/>
    <xf numFmtId="0" fontId="8" fillId="0" borderId="0" xfId="1" applyFont="1" applyBorder="1" applyAlignment="1">
      <alignment vertical="top" wrapText="1"/>
    </xf>
    <xf numFmtId="0" fontId="8" fillId="0" borderId="0" xfId="1" applyFont="1" applyAlignment="1">
      <alignment vertical="top" wrapText="1"/>
    </xf>
    <xf numFmtId="0" fontId="8" fillId="0" borderId="0" xfId="2" applyFont="1" applyAlignment="1">
      <alignment vertical="top" wrapText="1"/>
    </xf>
    <xf numFmtId="0" fontId="12" fillId="0" borderId="0" xfId="1" applyFont="1" applyAlignment="1"/>
    <xf numFmtId="0" fontId="13" fillId="0" borderId="0" xfId="1" applyFont="1"/>
    <xf numFmtId="0" fontId="8" fillId="0" borderId="0" xfId="1" applyFont="1" applyBorder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9" fontId="17" fillId="0" borderId="0" xfId="3" applyFont="1"/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9" fillId="0" borderId="6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Alignment="1" applyProtection="1">
      <alignment vertical="center"/>
      <protection locked="0"/>
    </xf>
    <xf numFmtId="0" fontId="6" fillId="0" borderId="0" xfId="1" applyFont="1" applyAlignment="1" applyProtection="1">
      <protection locked="0"/>
    </xf>
    <xf numFmtId="0" fontId="6" fillId="0" borderId="0" xfId="1" quotePrefix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9" fontId="23" fillId="0" borderId="0" xfId="0" applyNumberFormat="1" applyFont="1" applyProtection="1">
      <protection locked="0"/>
    </xf>
    <xf numFmtId="9" fontId="23" fillId="0" borderId="0" xfId="3" applyNumberFormat="1" applyFont="1" applyProtection="1">
      <protection locked="0"/>
    </xf>
    <xf numFmtId="0" fontId="23" fillId="0" borderId="0" xfId="0" applyFont="1" applyProtection="1">
      <protection locked="0"/>
    </xf>
    <xf numFmtId="0" fontId="6" fillId="2" borderId="1" xfId="1" applyFont="1" applyFill="1" applyBorder="1" applyAlignment="1" applyProtection="1">
      <alignment vertical="center"/>
    </xf>
    <xf numFmtId="0" fontId="4" fillId="0" borderId="0" xfId="2" applyFont="1" applyAlignment="1" applyProtection="1"/>
    <xf numFmtId="0" fontId="2" fillId="0" borderId="0" xfId="1" applyProtection="1"/>
    <xf numFmtId="9" fontId="1" fillId="0" borderId="0" xfId="3" applyFont="1"/>
    <xf numFmtId="0" fontId="19" fillId="0" borderId="0" xfId="0" applyFont="1" applyAlignment="1">
      <alignment horizontal="center" textRotation="90"/>
    </xf>
    <xf numFmtId="0" fontId="24" fillId="0" borderId="0" xfId="0" applyNumberFormat="1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center" textRotation="90"/>
    </xf>
    <xf numFmtId="0" fontId="19" fillId="0" borderId="6" xfId="0" applyFont="1" applyFill="1" applyBorder="1" applyAlignment="1">
      <alignment horizontal="center" vertical="center" textRotation="90" wrapText="1"/>
    </xf>
    <xf numFmtId="0" fontId="19" fillId="0" borderId="5" xfId="0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25" fillId="0" borderId="0" xfId="1" applyFont="1" applyAlignment="1">
      <alignment vertical="center" wrapText="1"/>
    </xf>
    <xf numFmtId="0" fontId="25" fillId="0" borderId="0" xfId="1" applyFont="1" applyAlignment="1"/>
    <xf numFmtId="0" fontId="20" fillId="0" borderId="3" xfId="1" applyFon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6" fillId="0" borderId="0" xfId="1" applyFont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19" fillId="0" borderId="0" xfId="0" applyFont="1" applyProtection="1">
      <protection locked="0"/>
    </xf>
    <xf numFmtId="0" fontId="19" fillId="0" borderId="4" xfId="0" applyFont="1" applyBorder="1" applyProtection="1">
      <protection locked="0"/>
    </xf>
    <xf numFmtId="0" fontId="19" fillId="0" borderId="0" xfId="0" applyFont="1" applyProtection="1"/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0" quotePrefix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0" xfId="1" applyFont="1" applyBorder="1" applyAlignment="1" applyProtection="1">
      <alignment vertical="center" wrapText="1"/>
      <protection locked="0"/>
    </xf>
    <xf numFmtId="0" fontId="19" fillId="0" borderId="0" xfId="0" applyFont="1" applyBorder="1" applyAlignment="1">
      <alignment horizontal="center" vertical="center" textRotation="90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0" fillId="0" borderId="0" xfId="0" applyAlignment="1"/>
    <xf numFmtId="0" fontId="28" fillId="0" borderId="1" xfId="0" applyFont="1" applyBorder="1" applyAlignment="1">
      <alignment vertical="center"/>
    </xf>
    <xf numFmtId="0" fontId="28" fillId="0" borderId="0" xfId="0" applyFont="1" applyAlignment="1"/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/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/>
    <xf numFmtId="0" fontId="0" fillId="0" borderId="0" xfId="0" applyFill="1" applyAlignment="1" applyProtection="1">
      <alignment horizontal="left"/>
    </xf>
    <xf numFmtId="0" fontId="19" fillId="0" borderId="0" xfId="0" applyFont="1" applyFill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Alignment="1"/>
    <xf numFmtId="0" fontId="23" fillId="0" borderId="0" xfId="0" applyFont="1" applyAlignment="1"/>
    <xf numFmtId="0" fontId="7" fillId="0" borderId="1" xfId="1" applyNumberFormat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8" fillId="0" borderId="0" xfId="1" applyFont="1" applyBorder="1" applyAlignment="1" applyProtection="1"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7" fillId="0" borderId="1" xfId="1" applyNumberFormat="1" applyFont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vertical="center" wrapText="1"/>
    </xf>
    <xf numFmtId="0" fontId="25" fillId="0" borderId="0" xfId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Protection="1"/>
    <xf numFmtId="0" fontId="8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</xf>
    <xf numFmtId="0" fontId="8" fillId="0" borderId="0" xfId="2" applyFont="1" applyAlignment="1" applyProtection="1">
      <protection locked="0"/>
    </xf>
    <xf numFmtId="0" fontId="21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textRotation="90"/>
    </xf>
    <xf numFmtId="0" fontId="24" fillId="0" borderId="0" xfId="0" applyNumberFormat="1" applyFont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21" fillId="0" borderId="0" xfId="0" applyFont="1" applyFill="1" applyBorder="1" applyAlignment="1">
      <alignment horizontal="center" vertical="center" textRotation="90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6" xfId="0" applyFont="1" applyFill="1" applyBorder="1" applyAlignment="1" applyProtection="1">
      <alignment vertical="center"/>
      <protection locked="0"/>
    </xf>
    <xf numFmtId="0" fontId="21" fillId="0" borderId="8" xfId="0" applyFont="1" applyFill="1" applyBorder="1" applyAlignment="1" applyProtection="1">
      <alignment vertical="center"/>
      <protection locked="0"/>
    </xf>
    <xf numFmtId="0" fontId="21" fillId="0" borderId="2" xfId="0" applyFont="1" applyFill="1" applyBorder="1" applyAlignment="1" applyProtection="1">
      <alignment vertical="center"/>
      <protection locked="0"/>
    </xf>
    <xf numFmtId="0" fontId="21" fillId="0" borderId="3" xfId="0" applyFont="1" applyFill="1" applyBorder="1" applyAlignment="1" applyProtection="1">
      <alignment vertical="center"/>
      <protection locked="0"/>
    </xf>
    <xf numFmtId="0" fontId="21" fillId="0" borderId="7" xfId="0" applyFont="1" applyFill="1" applyBorder="1" applyAlignment="1" applyProtection="1">
      <alignment vertical="center"/>
      <protection locked="0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/>
    </xf>
    <xf numFmtId="0" fontId="20" fillId="0" borderId="0" xfId="1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1" xfId="1" applyNumberFormat="1" applyFont="1" applyBorder="1" applyAlignment="1" applyProtection="1">
      <alignment horizontal="left" vertical="center"/>
    </xf>
    <xf numFmtId="0" fontId="25" fillId="0" borderId="0" xfId="1" applyFont="1" applyAlignment="1" applyProtection="1"/>
    <xf numFmtId="0" fontId="25" fillId="0" borderId="0" xfId="1" applyFont="1" applyAlignment="1" applyProtection="1">
      <alignment vertical="center"/>
    </xf>
    <xf numFmtId="0" fontId="6" fillId="0" borderId="0" xfId="2" applyFont="1" applyAlignment="1" applyProtection="1"/>
    <xf numFmtId="0" fontId="21" fillId="0" borderId="1" xfId="0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9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textRotation="9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textRotation="90"/>
    </xf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6" fillId="0" borderId="2" xfId="2" applyFont="1" applyBorder="1" applyAlignment="1" applyProtection="1"/>
    <xf numFmtId="0" fontId="4" fillId="0" borderId="3" xfId="2" applyFont="1" applyBorder="1" applyAlignment="1" applyProtection="1"/>
    <xf numFmtId="0" fontId="6" fillId="0" borderId="3" xfId="1" applyFont="1" applyBorder="1" applyAlignment="1" applyProtection="1"/>
    <xf numFmtId="0" fontId="20" fillId="0" borderId="3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6" fillId="0" borderId="4" xfId="1" applyFont="1" applyBorder="1" applyAlignment="1" applyProtection="1"/>
    <xf numFmtId="0" fontId="8" fillId="0" borderId="0" xfId="1" applyFont="1" applyBorder="1" applyAlignment="1" applyProtection="1"/>
    <xf numFmtId="0" fontId="8" fillId="0" borderId="0" xfId="2" applyFont="1" applyAlignment="1" applyProtection="1"/>
    <xf numFmtId="0" fontId="8" fillId="0" borderId="0" xfId="1" applyFont="1" applyBorder="1" applyAlignment="1" applyProtection="1">
      <alignment horizontal="left" vertical="center"/>
    </xf>
    <xf numFmtId="0" fontId="20" fillId="0" borderId="0" xfId="1" applyFont="1" applyAlignment="1" applyProtection="1">
      <alignment vertical="center"/>
    </xf>
    <xf numFmtId="0" fontId="6" fillId="0" borderId="5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 vertical="center"/>
    </xf>
    <xf numFmtId="0" fontId="20" fillId="0" borderId="0" xfId="1" applyFont="1" applyAlignment="1" applyProtection="1">
      <alignment horizontal="center"/>
    </xf>
    <xf numFmtId="0" fontId="20" fillId="0" borderId="0" xfId="1" applyFont="1" applyProtection="1"/>
    <xf numFmtId="0" fontId="0" fillId="0" borderId="0" xfId="0" applyAlignment="1" applyProtection="1">
      <alignment vertical="center"/>
    </xf>
    <xf numFmtId="0" fontId="6" fillId="0" borderId="0" xfId="1" applyFont="1" applyBorder="1" applyProtection="1"/>
    <xf numFmtId="0" fontId="6" fillId="0" borderId="1" xfId="1" quotePrefix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left"/>
    </xf>
    <xf numFmtId="0" fontId="6" fillId="0" borderId="0" xfId="1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0" fontId="21" fillId="0" borderId="0" xfId="0" applyFont="1" applyBorder="1" applyAlignment="1">
      <alignment vertical="center" wrapText="1"/>
    </xf>
    <xf numFmtId="0" fontId="0" fillId="3" borderId="0" xfId="0" applyFill="1" applyBorder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6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>
      <alignment horizontal="center" vertical="center"/>
    </xf>
    <xf numFmtId="0" fontId="0" fillId="0" borderId="1" xfId="0" applyBorder="1"/>
    <xf numFmtId="0" fontId="21" fillId="0" borderId="13" xfId="0" applyFont="1" applyBorder="1" applyAlignment="1" applyProtection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>
      <alignment horizontal="center" vertical="center"/>
    </xf>
    <xf numFmtId="0" fontId="0" fillId="0" borderId="0" xfId="0" applyProtection="1"/>
    <xf numFmtId="0" fontId="18" fillId="0" borderId="0" xfId="0" applyFont="1" applyProtection="1"/>
    <xf numFmtId="0" fontId="17" fillId="0" borderId="0" xfId="0" applyFont="1" applyProtection="1"/>
    <xf numFmtId="0" fontId="17" fillId="0" borderId="0" xfId="0" applyFont="1" applyAlignment="1" applyProtection="1"/>
    <xf numFmtId="0" fontId="16" fillId="0" borderId="0" xfId="0" applyFont="1" applyProtection="1"/>
    <xf numFmtId="0" fontId="19" fillId="0" borderId="0" xfId="0" applyFont="1" applyBorder="1" applyProtection="1"/>
    <xf numFmtId="0" fontId="19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/>
    </xf>
    <xf numFmtId="0" fontId="19" fillId="0" borderId="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4" fillId="0" borderId="0" xfId="2" applyFont="1" applyBorder="1" applyAlignment="1"/>
    <xf numFmtId="0" fontId="23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90" wrapText="1"/>
    </xf>
    <xf numFmtId="0" fontId="20" fillId="0" borderId="3" xfId="1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0" fillId="0" borderId="0" xfId="1" applyFont="1" applyBorder="1" applyAlignment="1" applyProtection="1">
      <alignment horizontal="left" vertical="center" wrapText="1"/>
    </xf>
    <xf numFmtId="0" fontId="13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1" xfId="1" applyFont="1" applyBorder="1" applyAlignment="1" applyProtection="1">
      <alignment horizontal="center" vertical="center"/>
    </xf>
    <xf numFmtId="0" fontId="8" fillId="0" borderId="0" xfId="1" applyFont="1" applyAlignment="1">
      <alignment horizontal="left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textRotation="90" wrapText="1"/>
    </xf>
    <xf numFmtId="0" fontId="7" fillId="0" borderId="0" xfId="1" applyFont="1" applyBorder="1" applyAlignment="1" applyProtection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 applyProtection="1">
      <alignment horizontal="left" vertical="center" wrapText="1"/>
    </xf>
    <xf numFmtId="0" fontId="7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7" fillId="0" borderId="1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20" fillId="0" borderId="3" xfId="1" applyFont="1" applyBorder="1" applyAlignment="1" applyProtection="1">
      <alignment horizontal="left" vertical="top" wrapText="1"/>
    </xf>
    <xf numFmtId="0" fontId="20" fillId="0" borderId="7" xfId="1" applyFont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horizontal="left" vertical="top" wrapText="1"/>
    </xf>
    <xf numFmtId="0" fontId="20" fillId="0" borderId="6" xfId="1" applyFont="1" applyBorder="1" applyAlignment="1" applyProtection="1">
      <alignment horizontal="left" vertical="top" wrapText="1"/>
    </xf>
    <xf numFmtId="0" fontId="20" fillId="0" borderId="4" xfId="1" applyFont="1" applyBorder="1" applyAlignment="1" applyProtection="1">
      <alignment horizontal="left" vertical="center" wrapText="1"/>
    </xf>
    <xf numFmtId="0" fontId="7" fillId="0" borderId="2" xfId="1" applyNumberFormat="1" applyFont="1" applyBorder="1" applyAlignment="1" applyProtection="1">
      <alignment horizontal="left" vertical="center" wrapText="1"/>
    </xf>
    <xf numFmtId="0" fontId="7" fillId="0" borderId="3" xfId="1" applyNumberFormat="1" applyFont="1" applyBorder="1" applyAlignment="1" applyProtection="1">
      <alignment horizontal="left" vertical="center" wrapText="1"/>
    </xf>
    <xf numFmtId="0" fontId="7" fillId="0" borderId="7" xfId="1" applyNumberFormat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center" vertical="center" wrapText="1"/>
    </xf>
    <xf numFmtId="1" fontId="7" fillId="0" borderId="0" xfId="1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textRotation="90"/>
    </xf>
    <xf numFmtId="0" fontId="19" fillId="0" borderId="0" xfId="0" applyFont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 wrapText="1"/>
    </xf>
    <xf numFmtId="164" fontId="21" fillId="0" borderId="0" xfId="3" applyNumberFormat="1" applyFont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 textRotation="90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6" fillId="0" borderId="11" xfId="1" applyFont="1" applyBorder="1" applyAlignment="1">
      <alignment horizontal="center" vertical="center" textRotation="90" wrapText="1"/>
    </xf>
    <xf numFmtId="0" fontId="8" fillId="0" borderId="0" xfId="1" applyFont="1" applyAlignment="1" applyProtection="1">
      <alignment horizontal="center"/>
    </xf>
    <xf numFmtId="0" fontId="6" fillId="0" borderId="11" xfId="1" applyFont="1" applyBorder="1" applyAlignment="1">
      <alignment horizontal="center" vertical="center" wrapText="1"/>
    </xf>
    <xf numFmtId="0" fontId="7" fillId="0" borderId="12" xfId="1" applyNumberFormat="1" applyFont="1" applyBorder="1" applyAlignment="1" applyProtection="1">
      <alignment horizontal="left" vertical="center" wrapText="1"/>
    </xf>
    <xf numFmtId="0" fontId="7" fillId="0" borderId="19" xfId="1" applyNumberFormat="1" applyFont="1" applyBorder="1" applyAlignment="1" applyProtection="1">
      <alignment horizontal="left" vertical="center" wrapText="1"/>
    </xf>
    <xf numFmtId="0" fontId="7" fillId="0" borderId="8" xfId="1" applyNumberFormat="1" applyFont="1" applyBorder="1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left" vertical="top" wrapText="1"/>
    </xf>
    <xf numFmtId="0" fontId="6" fillId="0" borderId="6" xfId="1" applyFont="1" applyBorder="1" applyAlignment="1" applyProtection="1">
      <alignment horizontal="left" vertical="top" wrapText="1"/>
    </xf>
    <xf numFmtId="0" fontId="6" fillId="0" borderId="4" xfId="1" applyFont="1" applyBorder="1" applyAlignment="1" applyProtection="1">
      <alignment horizontal="left" vertical="top" wrapText="1"/>
    </xf>
    <xf numFmtId="0" fontId="6" fillId="0" borderId="10" xfId="1" applyFont="1" applyBorder="1" applyAlignment="1" applyProtection="1">
      <alignment horizontal="left" vertical="top" wrapText="1"/>
    </xf>
    <xf numFmtId="0" fontId="25" fillId="0" borderId="0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_ЭП. Бакалавры. По курсам. 2015 г.н." xfId="2"/>
    <cellStyle name="Процентный" xfId="3" builtinId="5"/>
  </cellStyles>
  <dxfs count="59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border>
        <right style="thin">
          <color indexed="64"/>
        </right>
        <bottom style="thin">
          <color indexed="64"/>
        </bottom>
      </border>
    </dxf>
    <dxf>
      <font>
        <color auto="1"/>
      </font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color auto="1"/>
      </font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font>
        <color theme="0"/>
      </font>
      <border>
        <left/>
        <right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border>
        <right/>
        <bottom/>
      </border>
    </dxf>
    <dxf>
      <font>
        <color theme="0"/>
      </font>
      <border>
        <right/>
        <bottom/>
      </border>
    </dxf>
    <dxf>
      <font>
        <color theme="0"/>
      </font>
      <border>
        <right/>
        <bottom/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border>
        <right/>
        <bottom/>
      </border>
    </dxf>
    <dxf>
      <font>
        <color theme="0"/>
      </font>
      <border>
        <right/>
        <bottom/>
      </border>
    </dxf>
    <dxf>
      <font>
        <color theme="0"/>
      </font>
      <border>
        <right/>
        <bottom/>
      </border>
    </dxf>
    <dxf>
      <font>
        <color theme="0"/>
      </font>
      <border>
        <right/>
        <bottom/>
      </border>
    </dxf>
    <dxf>
      <font>
        <color theme="0"/>
      </font>
      <border>
        <right/>
        <bottom/>
      </border>
    </dxf>
    <dxf>
      <font>
        <color theme="0"/>
      </font>
      <border>
        <right/>
        <bottom/>
      </border>
    </dxf>
    <dxf>
      <font>
        <color theme="0"/>
      </font>
      <border>
        <right/>
        <bottom/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B7" sqref="B7"/>
    </sheetView>
  </sheetViews>
  <sheetFormatPr defaultRowHeight="15" x14ac:dyDescent="0.25"/>
  <cols>
    <col min="1" max="1" width="47.42578125" style="84" bestFit="1" customWidth="1"/>
    <col min="2" max="2" width="10.85546875" style="84" customWidth="1"/>
    <col min="3" max="3" width="10.7109375" style="84" customWidth="1"/>
    <col min="4" max="4" width="7.42578125" style="84" customWidth="1"/>
    <col min="5" max="5" width="5.140625" style="84" customWidth="1"/>
    <col min="6" max="6" width="27.5703125" style="84" customWidth="1"/>
    <col min="7" max="7" width="5.28515625" style="84" customWidth="1"/>
    <col min="8" max="8" width="5.85546875" style="84" customWidth="1"/>
    <col min="9" max="14" width="4.7109375" style="84" customWidth="1"/>
    <col min="15" max="15" width="5.85546875" style="84" bestFit="1" customWidth="1"/>
    <col min="16" max="16384" width="9.140625" style="84"/>
  </cols>
  <sheetData>
    <row r="1" spans="1:15" x14ac:dyDescent="0.25">
      <c r="A1" s="84" t="s">
        <v>113</v>
      </c>
      <c r="B1" s="85" t="s">
        <v>114</v>
      </c>
      <c r="C1" s="85" t="s">
        <v>115</v>
      </c>
      <c r="D1" s="85" t="s">
        <v>116</v>
      </c>
      <c r="I1" s="314" t="s">
        <v>117</v>
      </c>
      <c r="J1" s="314"/>
      <c r="K1" s="314"/>
      <c r="L1" s="314"/>
      <c r="M1" s="314"/>
      <c r="N1" s="314"/>
    </row>
    <row r="2" spans="1:15" x14ac:dyDescent="0.25">
      <c r="A2" s="84" t="s">
        <v>130</v>
      </c>
      <c r="B2" s="100"/>
      <c r="C2" s="101">
        <v>0.3</v>
      </c>
      <c r="D2" s="84" t="e">
        <f ca="1">O7/O9</f>
        <v>#DIV/0!</v>
      </c>
      <c r="F2" s="86" t="s">
        <v>113</v>
      </c>
      <c r="G2" s="84" t="s">
        <v>118</v>
      </c>
      <c r="H2" s="84" t="s">
        <v>119</v>
      </c>
      <c r="I2" s="84">
        <v>1</v>
      </c>
      <c r="J2" s="84">
        <v>2</v>
      </c>
      <c r="K2" s="84">
        <v>3</v>
      </c>
      <c r="L2" s="84">
        <v>4</v>
      </c>
      <c r="M2" s="84">
        <v>5</v>
      </c>
      <c r="N2" s="84">
        <v>6</v>
      </c>
      <c r="O2" s="84" t="s">
        <v>129</v>
      </c>
    </row>
    <row r="3" spans="1:15" x14ac:dyDescent="0.25">
      <c r="A3" s="84" t="s">
        <v>141</v>
      </c>
      <c r="B3" s="101">
        <v>0.3</v>
      </c>
      <c r="C3" s="101">
        <v>1</v>
      </c>
      <c r="D3" s="84" t="e">
        <f>ПланОО!C144</f>
        <v>#DIV/0!</v>
      </c>
      <c r="F3" s="84" t="s">
        <v>120</v>
      </c>
      <c r="G3" s="102"/>
      <c r="H3" s="102">
        <v>30</v>
      </c>
      <c r="I3" s="84">
        <f ca="1">OFFSET(ПланОО!$O143,0,(I$2-1)*4,1,1)</f>
        <v>0</v>
      </c>
      <c r="J3" s="84">
        <f ca="1">OFFSET(ПланОО!$O143,0,(J$2-1)*4,1,1)</f>
        <v>0</v>
      </c>
      <c r="K3" s="84">
        <f ca="1">OFFSET(ПланОО!$O143,0,(K$2-1)*4,1,1)</f>
        <v>0</v>
      </c>
      <c r="L3" s="84">
        <f ca="1">OFFSET(ПланОО!$O143,0,(L$2-1)*4,1,1)</f>
        <v>0</v>
      </c>
      <c r="M3" s="84">
        <f ca="1">OFFSET(ПланОО!$O143,0,(M$2-1)*4,1,1)</f>
        <v>0</v>
      </c>
      <c r="N3" s="84">
        <f ca="1">OFFSET(ПланОО!$O143,0,(N$2-1)*4,1,1)</f>
        <v>0</v>
      </c>
    </row>
    <row r="4" spans="1:15" x14ac:dyDescent="0.25">
      <c r="A4" s="84" t="s">
        <v>131</v>
      </c>
      <c r="B4" s="101"/>
      <c r="C4" s="101">
        <v>0.4</v>
      </c>
      <c r="D4" s="84" t="e">
        <f>ПланОО!J6/ПланОО!I6</f>
        <v>#DIV/0!</v>
      </c>
      <c r="F4" s="84" t="s">
        <v>123</v>
      </c>
      <c r="G4" s="102"/>
      <c r="H4" s="102">
        <v>5</v>
      </c>
      <c r="I4" s="84">
        <f ca="1">Base!BP3</f>
        <v>0</v>
      </c>
      <c r="J4" s="84">
        <f ca="1">Base!BQ3</f>
        <v>0</v>
      </c>
      <c r="K4" s="84">
        <f ca="1">Base!BR3</f>
        <v>0</v>
      </c>
      <c r="L4" s="84">
        <f ca="1">Base!BS3</f>
        <v>0</v>
      </c>
      <c r="M4" s="84">
        <f ca="1">Base!BT3</f>
        <v>0</v>
      </c>
      <c r="N4" s="84">
        <f ca="1">Base!BU3</f>
        <v>0</v>
      </c>
    </row>
    <row r="5" spans="1:15" x14ac:dyDescent="0.25">
      <c r="A5" s="84" t="s">
        <v>132</v>
      </c>
      <c r="B5" s="100"/>
      <c r="C5" s="101">
        <v>0.4</v>
      </c>
      <c r="D5" s="84" t="e">
        <f>ПланЗО!C140</f>
        <v>#DIV/0!</v>
      </c>
      <c r="F5" s="84" t="s">
        <v>127</v>
      </c>
      <c r="G5" s="102"/>
      <c r="H5" s="102">
        <v>2</v>
      </c>
      <c r="I5" s="84">
        <f ca="1">Base!BP2</f>
        <v>0</v>
      </c>
      <c r="J5" s="84">
        <f ca="1">Base!BQ2</f>
        <v>2</v>
      </c>
      <c r="K5" s="84">
        <f ca="1">Base!BR2</f>
        <v>1</v>
      </c>
      <c r="L5" s="84">
        <f ca="1">Base!BS2</f>
        <v>4</v>
      </c>
      <c r="M5" s="84">
        <f ca="1">Base!BT2</f>
        <v>0</v>
      </c>
      <c r="N5" s="84">
        <f ca="1">Base!BU2</f>
        <v>0</v>
      </c>
    </row>
    <row r="6" spans="1:15" x14ac:dyDescent="0.25">
      <c r="A6" s="84" t="s">
        <v>133</v>
      </c>
      <c r="B6" s="102">
        <v>120</v>
      </c>
      <c r="C6" s="102">
        <v>120</v>
      </c>
      <c r="D6" s="84">
        <f>ПланОО!G6</f>
        <v>54</v>
      </c>
      <c r="F6" s="84" t="s">
        <v>128</v>
      </c>
      <c r="G6" s="102"/>
      <c r="H6" s="102">
        <v>5</v>
      </c>
      <c r="I6" s="84">
        <f t="shared" ref="I6:N6" ca="1" si="0">SUM(I4:I5)</f>
        <v>0</v>
      </c>
      <c r="J6" s="84">
        <f t="shared" ca="1" si="0"/>
        <v>2</v>
      </c>
      <c r="K6" s="84">
        <f t="shared" ca="1" si="0"/>
        <v>1</v>
      </c>
      <c r="L6" s="84">
        <f t="shared" ca="1" si="0"/>
        <v>4</v>
      </c>
      <c r="M6" s="84">
        <f t="shared" ca="1" si="0"/>
        <v>0</v>
      </c>
      <c r="N6" s="84">
        <f t="shared" ca="1" si="0"/>
        <v>0</v>
      </c>
    </row>
    <row r="7" spans="1:15" x14ac:dyDescent="0.25">
      <c r="A7" s="185" t="str">
        <f>Base!A8</f>
        <v>1 «Дисциплины (модули)»</v>
      </c>
      <c r="B7" s="102">
        <v>57</v>
      </c>
      <c r="C7" s="102">
        <v>63</v>
      </c>
      <c r="D7" s="84">
        <f>ПланОО!G8</f>
        <v>0</v>
      </c>
      <c r="F7" s="84" t="s">
        <v>124</v>
      </c>
      <c r="G7" s="102"/>
      <c r="H7" s="102">
        <v>2</v>
      </c>
      <c r="I7" s="84">
        <f ca="1">Base!AX2</f>
        <v>0</v>
      </c>
      <c r="J7" s="84">
        <f ca="1">Base!AY2</f>
        <v>0</v>
      </c>
      <c r="K7" s="84">
        <f ca="1">Base!AZ2</f>
        <v>0</v>
      </c>
      <c r="L7" s="84">
        <f ca="1">Base!BA2</f>
        <v>0</v>
      </c>
      <c r="M7" s="84">
        <f ca="1">Base!BB2</f>
        <v>0</v>
      </c>
      <c r="N7" s="84">
        <f ca="1">Base!BC2</f>
        <v>0</v>
      </c>
      <c r="O7" s="84">
        <f ca="1">SUM(I7:N7)</f>
        <v>0</v>
      </c>
    </row>
    <row r="8" spans="1:15" x14ac:dyDescent="0.25">
      <c r="A8" s="185" t="str">
        <f>ПланОО!B10</f>
        <v>Базовая часть</v>
      </c>
      <c r="B8" s="102">
        <v>15</v>
      </c>
      <c r="C8" s="102">
        <v>21</v>
      </c>
      <c r="D8" s="84">
        <f>ПланОО!G10</f>
        <v>0</v>
      </c>
      <c r="F8" s="84" t="s">
        <v>125</v>
      </c>
      <c r="G8" s="102"/>
      <c r="H8" s="102">
        <v>5</v>
      </c>
      <c r="I8" s="84">
        <f ca="1">Base!AX3</f>
        <v>0</v>
      </c>
      <c r="J8" s="84">
        <f ca="1">Base!AY3</f>
        <v>0</v>
      </c>
      <c r="K8" s="84">
        <f ca="1">Base!AZ3</f>
        <v>0</v>
      </c>
      <c r="L8" s="84">
        <f ca="1">Base!BA3</f>
        <v>0</v>
      </c>
      <c r="M8" s="84">
        <f ca="1">Base!BB3</f>
        <v>0</v>
      </c>
      <c r="N8" s="84">
        <f ca="1">Base!BC3</f>
        <v>0</v>
      </c>
    </row>
    <row r="9" spans="1:15" x14ac:dyDescent="0.25">
      <c r="A9" s="84" t="str">
        <f>ПланОО!B62</f>
        <v>Вариативная часть</v>
      </c>
      <c r="B9" s="102">
        <v>36</v>
      </c>
      <c r="C9" s="102">
        <v>48</v>
      </c>
      <c r="D9" s="84">
        <f>ПланОО!G62</f>
        <v>0</v>
      </c>
      <c r="F9" s="84" t="s">
        <v>126</v>
      </c>
      <c r="G9" s="102"/>
      <c r="H9" s="102">
        <v>5</v>
      </c>
      <c r="I9" s="84">
        <f t="shared" ref="I9:N9" ca="1" si="1">SUM(I7:I8)</f>
        <v>0</v>
      </c>
      <c r="J9" s="84">
        <f t="shared" ca="1" si="1"/>
        <v>0</v>
      </c>
      <c r="K9" s="84">
        <f t="shared" ca="1" si="1"/>
        <v>0</v>
      </c>
      <c r="L9" s="84">
        <f t="shared" ca="1" si="1"/>
        <v>0</v>
      </c>
      <c r="M9" s="84">
        <f t="shared" ca="1" si="1"/>
        <v>0</v>
      </c>
      <c r="N9" s="84">
        <f t="shared" ca="1" si="1"/>
        <v>0</v>
      </c>
      <c r="O9" s="84">
        <f ca="1">SUM(I9:N9)</f>
        <v>0</v>
      </c>
    </row>
    <row r="10" spans="1:15" x14ac:dyDescent="0.25">
      <c r="A10" s="84" t="str">
        <f>ПланОО!B64</f>
        <v>Обязательные дисциплины</v>
      </c>
      <c r="B10" s="102"/>
      <c r="C10" s="102"/>
      <c r="D10" s="84">
        <f>ПланОО!G64</f>
        <v>0</v>
      </c>
      <c r="F10" s="84" t="s">
        <v>122</v>
      </c>
      <c r="G10" s="102"/>
      <c r="H10" s="102">
        <v>35</v>
      </c>
      <c r="I10" s="84">
        <f ca="1">OFFSET(ПланОО!$N6,0,(I$2-1)*4,1,1)</f>
        <v>5</v>
      </c>
      <c r="J10" s="84">
        <f ca="1">OFFSET(ПланОО!$N6,0,(J$2-1)*4,1,1)</f>
        <v>9</v>
      </c>
      <c r="K10" s="84">
        <f ca="1">OFFSET(ПланОО!$N6,0,(K$2-1)*4,1,1)</f>
        <v>10</v>
      </c>
      <c r="L10" s="84">
        <f ca="1">OFFSET(ПланОО!$N6,0,(L$2-1)*4,1,1)</f>
        <v>30</v>
      </c>
      <c r="M10" s="84">
        <f ca="1">OFFSET(ПланОО!$N6,0,(M$2-1)*4,1,1)</f>
        <v>0</v>
      </c>
      <c r="N10" s="84">
        <f ca="1">OFFSET(ПланОО!$N6,0,(N$2-1)*4,1,1)</f>
        <v>0</v>
      </c>
    </row>
    <row r="11" spans="1:15" x14ac:dyDescent="0.25">
      <c r="A11" s="84" t="str">
        <f>ПланОО!B96</f>
        <v>Дисциплины по выбору</v>
      </c>
      <c r="B11" s="102"/>
      <c r="C11" s="102"/>
      <c r="D11" s="84">
        <f>ПланОО!G96</f>
        <v>0</v>
      </c>
      <c r="G11" s="102"/>
      <c r="H11" s="102"/>
    </row>
    <row r="12" spans="1:15" x14ac:dyDescent="0.25">
      <c r="A12" s="84" t="str">
        <f>Base!A120</f>
        <v>2 «Практики, в том числе научно-исследовательская работа (НИР)»</v>
      </c>
      <c r="B12" s="102">
        <v>48</v>
      </c>
      <c r="C12" s="102">
        <v>57</v>
      </c>
      <c r="D12" s="84">
        <f>ПланОО!G120</f>
        <v>48</v>
      </c>
      <c r="G12" s="102"/>
      <c r="H12" s="102"/>
    </row>
    <row r="13" spans="1:15" x14ac:dyDescent="0.25">
      <c r="A13" s="84" t="str">
        <f>Base!A131</f>
        <v>3 «Государственная итоговая аттестация»</v>
      </c>
      <c r="B13" s="102">
        <v>6</v>
      </c>
      <c r="C13" s="102">
        <v>9</v>
      </c>
      <c r="D13" s="84">
        <f>ПланОО!G131</f>
        <v>6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5" x14ac:dyDescent="0.25"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 x14ac:dyDescent="0.25">
      <c r="A15" s="102"/>
      <c r="B15" s="102"/>
      <c r="C15" s="102"/>
      <c r="D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 x14ac:dyDescent="0.25">
      <c r="A16" s="102"/>
      <c r="B16" s="102"/>
      <c r="C16" s="102"/>
      <c r="D16" s="102"/>
      <c r="I16" s="314" t="s">
        <v>121</v>
      </c>
      <c r="J16" s="314"/>
      <c r="K16" s="314"/>
      <c r="L16" s="172"/>
      <c r="M16" s="172"/>
    </row>
    <row r="17" spans="1:13" x14ac:dyDescent="0.25">
      <c r="A17" s="102"/>
      <c r="B17" s="102"/>
      <c r="C17" s="102"/>
      <c r="D17" s="102"/>
      <c r="F17" s="86" t="s">
        <v>113</v>
      </c>
      <c r="G17" s="84" t="s">
        <v>118</v>
      </c>
      <c r="H17" s="84" t="s">
        <v>119</v>
      </c>
      <c r="I17" s="84">
        <v>1</v>
      </c>
      <c r="J17" s="84">
        <v>2</v>
      </c>
      <c r="K17" s="84">
        <v>3</v>
      </c>
    </row>
    <row r="18" spans="1:13" x14ac:dyDescent="0.25">
      <c r="A18" s="102"/>
      <c r="B18" s="102"/>
      <c r="C18" s="102"/>
      <c r="D18" s="102"/>
      <c r="F18" s="84" t="s">
        <v>143</v>
      </c>
      <c r="G18" s="102">
        <v>60</v>
      </c>
      <c r="H18" s="102">
        <v>60</v>
      </c>
      <c r="I18" s="84">
        <f ca="1">SUM(OFFSET($I10,0,(I17-1)*2,1,2))</f>
        <v>14</v>
      </c>
      <c r="J18" s="84">
        <f ca="1">SUM(OFFSET($I10,0,(J17-1)*2,1,2))</f>
        <v>40</v>
      </c>
      <c r="K18" s="84">
        <f ca="1">SUM(OFFSET($I10,0,(K17-1)*2,1,2))</f>
        <v>0</v>
      </c>
    </row>
    <row r="19" spans="1:13" x14ac:dyDescent="0.25">
      <c r="A19" s="102"/>
      <c r="B19" s="102"/>
      <c r="C19" s="102"/>
      <c r="D19" s="102"/>
      <c r="F19" s="84" t="s">
        <v>142</v>
      </c>
      <c r="G19" s="102">
        <v>60</v>
      </c>
      <c r="H19" s="102">
        <v>60</v>
      </c>
      <c r="I19" s="84">
        <f ca="1">OFFSET(ПланЗО!$S6,0,(I$17-1)*4,1,1)</f>
        <v>0</v>
      </c>
      <c r="J19" s="84">
        <f ca="1">OFFSET(ПланЗО!$S6,0,(J$17-1)*4,1,1)</f>
        <v>0</v>
      </c>
      <c r="K19" s="84">
        <f ca="1">OFFSET(ПланЗО!$S6,0,(K$17-1)*4,1,1)</f>
        <v>0</v>
      </c>
    </row>
    <row r="20" spans="1:13" x14ac:dyDescent="0.25">
      <c r="A20" s="102"/>
      <c r="B20" s="102"/>
      <c r="C20" s="102"/>
      <c r="D20" s="102"/>
      <c r="G20" s="102"/>
      <c r="H20" s="102"/>
    </row>
    <row r="21" spans="1:13" x14ac:dyDescent="0.25">
      <c r="A21" s="102"/>
      <c r="B21" s="102"/>
      <c r="C21" s="102"/>
      <c r="D21" s="102"/>
      <c r="F21" s="102"/>
      <c r="G21" s="102"/>
      <c r="H21" s="102"/>
      <c r="I21" s="102"/>
      <c r="J21" s="102"/>
      <c r="K21" s="102"/>
      <c r="L21" s="102"/>
      <c r="M21" s="102"/>
    </row>
    <row r="22" spans="1:13" x14ac:dyDescent="0.25">
      <c r="A22" s="102"/>
      <c r="B22" s="102"/>
      <c r="C22" s="102"/>
      <c r="D22" s="102"/>
      <c r="F22" s="102"/>
      <c r="G22" s="102"/>
      <c r="H22" s="102"/>
      <c r="I22" s="102"/>
      <c r="J22" s="102"/>
      <c r="K22" s="102"/>
      <c r="L22" s="102"/>
      <c r="M22" s="102"/>
    </row>
    <row r="23" spans="1:13" x14ac:dyDescent="0.25">
      <c r="A23" s="102"/>
      <c r="B23" s="102"/>
      <c r="C23" s="102"/>
      <c r="D23" s="102"/>
      <c r="F23" s="102"/>
      <c r="G23" s="102"/>
      <c r="H23" s="102"/>
      <c r="I23" s="102"/>
      <c r="J23" s="102"/>
      <c r="K23" s="102"/>
      <c r="L23" s="102"/>
      <c r="M23" s="102"/>
    </row>
    <row r="24" spans="1:13" x14ac:dyDescent="0.25">
      <c r="A24" s="102"/>
      <c r="B24" s="102"/>
      <c r="C24" s="102"/>
      <c r="D24" s="102"/>
      <c r="F24" s="102"/>
      <c r="G24" s="102"/>
      <c r="H24" s="102"/>
      <c r="I24" s="102"/>
      <c r="J24" s="102"/>
      <c r="K24" s="102"/>
      <c r="L24" s="102"/>
      <c r="M24" s="102"/>
    </row>
    <row r="25" spans="1:13" x14ac:dyDescent="0.25">
      <c r="A25" s="102"/>
      <c r="B25" s="102"/>
      <c r="C25" s="102"/>
      <c r="D25" s="102"/>
      <c r="F25" s="102"/>
      <c r="G25" s="102"/>
      <c r="H25" s="102"/>
      <c r="I25" s="102"/>
      <c r="J25" s="102"/>
      <c r="K25" s="102"/>
      <c r="L25" s="102"/>
      <c r="M25" s="102"/>
    </row>
    <row r="26" spans="1:13" x14ac:dyDescent="0.25">
      <c r="A26" s="102"/>
      <c r="B26" s="102"/>
      <c r="C26" s="102"/>
      <c r="D26" s="102"/>
      <c r="F26" s="102"/>
      <c r="G26" s="102"/>
      <c r="H26" s="102"/>
      <c r="I26" s="102"/>
      <c r="J26" s="102"/>
      <c r="K26" s="102"/>
      <c r="L26" s="102"/>
      <c r="M26" s="102"/>
    </row>
    <row r="27" spans="1:13" x14ac:dyDescent="0.25">
      <c r="F27" s="102"/>
      <c r="G27" s="102"/>
      <c r="H27" s="102"/>
      <c r="I27" s="102"/>
      <c r="J27" s="102"/>
      <c r="K27" s="102"/>
      <c r="L27" s="102"/>
      <c r="M27" s="102"/>
    </row>
    <row r="28" spans="1:13" x14ac:dyDescent="0.25">
      <c r="F28" s="102"/>
      <c r="G28" s="102"/>
      <c r="H28" s="102"/>
      <c r="I28" s="102"/>
      <c r="J28" s="102"/>
      <c r="K28" s="102"/>
      <c r="L28" s="102"/>
      <c r="M28" s="102"/>
    </row>
    <row r="29" spans="1:13" x14ac:dyDescent="0.25">
      <c r="F29" s="102"/>
      <c r="G29" s="102"/>
      <c r="H29" s="102"/>
      <c r="I29" s="102"/>
      <c r="J29" s="102"/>
      <c r="K29" s="102"/>
      <c r="L29" s="102"/>
      <c r="M29" s="102"/>
    </row>
    <row r="30" spans="1:13" x14ac:dyDescent="0.25">
      <c r="F30" s="102"/>
      <c r="G30" s="102"/>
      <c r="H30" s="102"/>
      <c r="I30" s="102"/>
      <c r="J30" s="102"/>
      <c r="K30" s="102"/>
      <c r="L30" s="102"/>
      <c r="M30" s="102"/>
    </row>
    <row r="31" spans="1:13" x14ac:dyDescent="0.25">
      <c r="F31" s="102"/>
      <c r="G31" s="102"/>
      <c r="H31" s="102"/>
      <c r="I31" s="102"/>
      <c r="J31" s="102"/>
      <c r="K31" s="102"/>
      <c r="L31" s="102"/>
      <c r="M31" s="102"/>
    </row>
  </sheetData>
  <sheetProtection algorithmName="SHA-512" hashValue="9uaxef/Rj+mRfpZubCJZoU4Ed8+r1Nc0NdxSNGZJzCBs5PCWZSU7yQDwYR6Fx3n5EuNcWpaVqcC60KxVYRZoJg==" saltValue="J4AVDdST4RdKXGgyxyDiQA==" spinCount="100000" sheet="1" objects="1" scenarios="1" selectLockedCells="1"/>
  <mergeCells count="2">
    <mergeCell ref="I1:N1"/>
    <mergeCell ref="I16:K16"/>
  </mergeCells>
  <conditionalFormatting sqref="I3:N3">
    <cfRule type="cellIs" dxfId="593" priority="46" operator="notBetween">
      <formula>$G3</formula>
      <formula>$H3</formula>
    </cfRule>
  </conditionalFormatting>
  <conditionalFormatting sqref="I18:K18">
    <cfRule type="cellIs" dxfId="592" priority="44" operator="notBetween">
      <formula>$G18</formula>
      <formula>$H18</formula>
    </cfRule>
  </conditionalFormatting>
  <conditionalFormatting sqref="D6">
    <cfRule type="cellIs" dxfId="591" priority="39" operator="notBetween">
      <formula>$B6</formula>
      <formula>$C6</formula>
    </cfRule>
  </conditionalFormatting>
  <conditionalFormatting sqref="I19:K19">
    <cfRule type="cellIs" dxfId="590" priority="34" operator="notBetween">
      <formula>$G19</formula>
      <formula>$H19</formula>
    </cfRule>
  </conditionalFormatting>
  <conditionalFormatting sqref="J20:M20">
    <cfRule type="cellIs" dxfId="589" priority="27" operator="notBetween">
      <formula>$G20</formula>
      <formula>$H20</formula>
    </cfRule>
  </conditionalFormatting>
  <conditionalFormatting sqref="I4:N4">
    <cfRule type="cellIs" dxfId="588" priority="24" operator="notBetween">
      <formula>$G4</formula>
      <formula>$H4</formula>
    </cfRule>
  </conditionalFormatting>
  <conditionalFormatting sqref="I5:N5">
    <cfRule type="cellIs" dxfId="587" priority="23" operator="notBetween">
      <formula>$G5</formula>
      <formula>$H5</formula>
    </cfRule>
  </conditionalFormatting>
  <conditionalFormatting sqref="I6:N6">
    <cfRule type="cellIs" dxfId="586" priority="22" operator="notBetween">
      <formula>$G6</formula>
      <formula>$H6</formula>
    </cfRule>
  </conditionalFormatting>
  <conditionalFormatting sqref="I7:N7">
    <cfRule type="cellIs" dxfId="585" priority="21" operator="notBetween">
      <formula>$G7</formula>
      <formula>$H7</formula>
    </cfRule>
  </conditionalFormatting>
  <conditionalFormatting sqref="I8:N8">
    <cfRule type="cellIs" dxfId="584" priority="20" operator="notBetween">
      <formula>$G8</formula>
      <formula>$H8</formula>
    </cfRule>
  </conditionalFormatting>
  <conditionalFormatting sqref="I9:N9">
    <cfRule type="cellIs" dxfId="583" priority="19" operator="notBetween">
      <formula>$G9</formula>
      <formula>$H9</formula>
    </cfRule>
  </conditionalFormatting>
  <conditionalFormatting sqref="I10:N10">
    <cfRule type="cellIs" dxfId="582" priority="18" operator="notBetween">
      <formula>$G10</formula>
      <formula>$H10</formula>
    </cfRule>
  </conditionalFormatting>
  <conditionalFormatting sqref="I11:N11">
    <cfRule type="cellIs" dxfId="581" priority="17" operator="notBetween">
      <formula>$G11</formula>
      <formula>$H11</formula>
    </cfRule>
  </conditionalFormatting>
  <conditionalFormatting sqref="I12:N12">
    <cfRule type="cellIs" dxfId="580" priority="16" operator="notBetween">
      <formula>$G12</formula>
      <formula>$H12</formula>
    </cfRule>
  </conditionalFormatting>
  <conditionalFormatting sqref="I20:M20">
    <cfRule type="cellIs" dxfId="579" priority="15" operator="notBetween">
      <formula>$G20</formula>
      <formula>$H20</formula>
    </cfRule>
  </conditionalFormatting>
  <conditionalFormatting sqref="D7">
    <cfRule type="cellIs" dxfId="578" priority="11" operator="notBetween">
      <formula>$B7</formula>
      <formula>$C7</formula>
    </cfRule>
  </conditionalFormatting>
  <conditionalFormatting sqref="D8">
    <cfRule type="cellIs" dxfId="577" priority="10" operator="notBetween">
      <formula>$B8</formula>
      <formula>$C8</formula>
    </cfRule>
  </conditionalFormatting>
  <conditionalFormatting sqref="D9">
    <cfRule type="cellIs" dxfId="576" priority="9" operator="notBetween">
      <formula>$B9</formula>
      <formula>$C9</formula>
    </cfRule>
  </conditionalFormatting>
  <conditionalFormatting sqref="D10">
    <cfRule type="cellIs" dxfId="575" priority="8" operator="notBetween">
      <formula>$B10</formula>
      <formula>$C10</formula>
    </cfRule>
  </conditionalFormatting>
  <conditionalFormatting sqref="D11">
    <cfRule type="cellIs" dxfId="574" priority="7" operator="notBetween">
      <formula>$B11</formula>
      <formula>$C11</formula>
    </cfRule>
  </conditionalFormatting>
  <conditionalFormatting sqref="D12">
    <cfRule type="cellIs" dxfId="573" priority="6" operator="notBetween">
      <formula>$B12</formula>
      <formula>$C12</formula>
    </cfRule>
  </conditionalFormatting>
  <conditionalFormatting sqref="D13">
    <cfRule type="cellIs" dxfId="572" priority="5" operator="notBetween">
      <formula>$B13</formula>
      <formula>$C13</formula>
    </cfRule>
  </conditionalFormatting>
  <conditionalFormatting sqref="D2">
    <cfRule type="cellIs" dxfId="571" priority="4" operator="notBetween">
      <formula>$B2</formula>
      <formula>$C2</formula>
    </cfRule>
  </conditionalFormatting>
  <conditionalFormatting sqref="D3">
    <cfRule type="cellIs" dxfId="570" priority="3" operator="notBetween">
      <formula>$B3</formula>
      <formula>$C3</formula>
    </cfRule>
  </conditionalFormatting>
  <conditionalFormatting sqref="D4">
    <cfRule type="cellIs" dxfId="569" priority="2" operator="notBetween">
      <formula>$B4</formula>
      <formula>$C4</formula>
    </cfRule>
  </conditionalFormatting>
  <conditionalFormatting sqref="D5">
    <cfRule type="cellIs" dxfId="568" priority="1" operator="notBetween">
      <formula>$B5</formula>
      <formula>$C5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landscape" verticalDpi="0" r:id="rId1"/>
  <headerFooter>
    <oddFooter>&amp;L&amp;F, &amp;D&amp;R&amp;A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7"/>
  <sheetViews>
    <sheetView tabSelected="1" zoomScale="70" zoomScaleNormal="70" workbookViewId="0">
      <selection activeCell="B20" sqref="B20"/>
    </sheetView>
  </sheetViews>
  <sheetFormatPr defaultRowHeight="23.25" x14ac:dyDescent="0.35"/>
  <cols>
    <col min="1" max="1" width="7.7109375" style="7" customWidth="1"/>
    <col min="2" max="31" width="3.85546875" style="7" customWidth="1"/>
    <col min="32" max="32" width="4.7109375" style="7" customWidth="1"/>
    <col min="33" max="35" width="3.85546875" style="7" customWidth="1"/>
    <col min="36" max="36" width="5.5703125" style="7" customWidth="1"/>
    <col min="37" max="39" width="4.7109375" style="7" customWidth="1"/>
    <col min="40" max="47" width="3.85546875" style="7" customWidth="1"/>
    <col min="48" max="52" width="4.85546875" style="7" customWidth="1"/>
    <col min="53" max="53" width="3.85546875" style="7" customWidth="1"/>
    <col min="54" max="54" width="9.140625" style="7" customWidth="1"/>
    <col min="55" max="16384" width="9.140625" style="6"/>
  </cols>
  <sheetData>
    <row r="1" spans="1:54" x14ac:dyDescent="0.3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322" t="s">
        <v>78</v>
      </c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</row>
    <row r="2" spans="1:54" x14ac:dyDescent="0.3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322" t="s">
        <v>106</v>
      </c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</row>
    <row r="3" spans="1:54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322" t="s">
        <v>109</v>
      </c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</row>
    <row r="4" spans="1:54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323" t="s">
        <v>77</v>
      </c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</row>
    <row r="5" spans="1:54" ht="20.100000000000001" customHeight="1" x14ac:dyDescent="0.35">
      <c r="A5" s="324" t="s">
        <v>30</v>
      </c>
      <c r="B5" s="324"/>
      <c r="C5" s="324"/>
      <c r="D5" s="324"/>
      <c r="E5" s="324"/>
      <c r="F5" s="324"/>
      <c r="G5" s="324"/>
      <c r="H5" s="324"/>
      <c r="I5" s="324"/>
      <c r="J5" s="324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76"/>
      <c r="AK5" s="27"/>
      <c r="AL5" s="27"/>
      <c r="AM5" s="77"/>
      <c r="AN5" s="77"/>
      <c r="AO5" s="77"/>
      <c r="AP5" s="77"/>
      <c r="AQ5" s="77"/>
      <c r="AR5" s="77"/>
      <c r="AS5" s="77"/>
      <c r="AT5" s="77"/>
      <c r="AU5" s="78"/>
      <c r="AV5" s="78"/>
      <c r="AW5" s="78"/>
      <c r="AX5" s="78"/>
      <c r="AY5" s="78"/>
      <c r="AZ5" s="24"/>
      <c r="BA5" s="8"/>
    </row>
    <row r="6" spans="1:54" ht="20.100000000000001" customHeight="1" x14ac:dyDescent="0.35">
      <c r="A6" s="324" t="s">
        <v>31</v>
      </c>
      <c r="B6" s="324"/>
      <c r="C6" s="324"/>
      <c r="D6" s="324"/>
      <c r="E6" s="324"/>
      <c r="F6" s="324"/>
      <c r="G6" s="324"/>
      <c r="H6" s="324"/>
      <c r="I6" s="324"/>
      <c r="J6" s="324"/>
      <c r="K6" s="8"/>
      <c r="L6" s="8"/>
      <c r="M6" s="8"/>
      <c r="N6" s="8"/>
      <c r="O6" s="8"/>
      <c r="P6" s="19" t="s">
        <v>341</v>
      </c>
      <c r="Q6" s="28"/>
      <c r="R6" s="28"/>
      <c r="S6" s="28"/>
      <c r="T6" s="28"/>
      <c r="U6" s="28"/>
      <c r="V6" s="28"/>
      <c r="W6" s="8"/>
      <c r="X6" s="8"/>
      <c r="Y6" s="76"/>
      <c r="Z6" s="69"/>
      <c r="AA6" s="76"/>
      <c r="AB6" s="6"/>
      <c r="AC6" s="97" t="s">
        <v>350</v>
      </c>
      <c r="AD6" s="76"/>
      <c r="AE6" s="6"/>
      <c r="AF6" s="11"/>
      <c r="AG6" s="8"/>
      <c r="AH6" s="8"/>
      <c r="AI6" s="8"/>
      <c r="AJ6" s="76"/>
      <c r="AK6" s="8"/>
      <c r="AL6" s="8"/>
      <c r="AM6" s="77"/>
      <c r="AN6" s="77"/>
      <c r="AO6" s="77"/>
      <c r="AP6" s="77"/>
      <c r="AQ6" s="77"/>
      <c r="AR6" s="77"/>
      <c r="AS6" s="77"/>
      <c r="AT6" s="77"/>
      <c r="AU6" s="78"/>
      <c r="AV6" s="78"/>
      <c r="AW6" s="78"/>
      <c r="AX6" s="78"/>
      <c r="AY6" s="78"/>
      <c r="AZ6" s="24"/>
      <c r="BA6" s="8"/>
    </row>
    <row r="7" spans="1:54" ht="20.100000000000001" customHeight="1" x14ac:dyDescent="0.35">
      <c r="A7" s="96" t="s">
        <v>362</v>
      </c>
      <c r="B7" s="16"/>
      <c r="C7" s="16"/>
      <c r="D7" s="16"/>
      <c r="E7" s="16"/>
      <c r="F7" s="16"/>
      <c r="G7" s="16"/>
      <c r="H7" s="16"/>
      <c r="I7" s="16"/>
      <c r="J7" s="16"/>
      <c r="K7" s="27"/>
      <c r="L7" s="27"/>
      <c r="M7" s="27"/>
      <c r="N7" s="27"/>
      <c r="O7" s="27"/>
      <c r="P7" s="19" t="s">
        <v>342</v>
      </c>
      <c r="Q7" s="28"/>
      <c r="R7" s="28"/>
      <c r="S7" s="28"/>
      <c r="T7" s="28"/>
      <c r="U7" s="28"/>
      <c r="V7" s="28"/>
      <c r="W7" s="8"/>
      <c r="X7" s="8"/>
      <c r="Y7" s="76"/>
      <c r="Z7" s="69"/>
      <c r="AA7" s="76"/>
      <c r="AB7" s="6"/>
      <c r="AC7" s="97" t="s">
        <v>351</v>
      </c>
      <c r="AD7" s="76"/>
      <c r="AE7" s="6"/>
      <c r="AF7" s="11"/>
      <c r="AG7" s="27"/>
      <c r="AH7" s="27"/>
      <c r="AI7" s="27"/>
      <c r="AJ7" s="76"/>
      <c r="AK7" s="27"/>
      <c r="AL7" s="27"/>
      <c r="AM7" s="77"/>
      <c r="AN7" s="77"/>
      <c r="AO7" s="77"/>
      <c r="AP7" s="77"/>
      <c r="AQ7" s="77"/>
      <c r="AR7" s="77"/>
      <c r="AS7" s="77"/>
      <c r="AT7" s="77"/>
      <c r="AU7" s="79"/>
      <c r="AV7" s="79"/>
      <c r="AW7" s="79"/>
      <c r="AX7" s="79"/>
      <c r="AY7" s="79"/>
      <c r="AZ7" s="80"/>
      <c r="BA7" s="8"/>
    </row>
    <row r="8" spans="1:54" ht="20.100000000000001" customHeight="1" x14ac:dyDescent="0.35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8"/>
      <c r="L8" s="8"/>
      <c r="M8" s="8"/>
      <c r="N8" s="8"/>
      <c r="O8" s="8"/>
      <c r="P8" s="19" t="s">
        <v>343</v>
      </c>
      <c r="Q8" s="28"/>
      <c r="R8" s="28"/>
      <c r="S8" s="28"/>
      <c r="T8" s="28"/>
      <c r="U8" s="28"/>
      <c r="V8" s="28"/>
      <c r="W8" s="8"/>
      <c r="X8" s="8"/>
      <c r="Y8" s="76"/>
      <c r="Z8" s="69"/>
      <c r="AA8" s="76"/>
      <c r="AB8" s="6"/>
      <c r="AC8" s="98" t="s">
        <v>352</v>
      </c>
      <c r="AD8" s="8"/>
      <c r="AE8" s="8"/>
      <c r="AF8" s="8"/>
      <c r="AG8" s="8"/>
      <c r="AH8" s="8"/>
      <c r="AI8" s="8"/>
      <c r="AJ8" s="76"/>
      <c r="AK8" s="8"/>
      <c r="AL8" s="8"/>
      <c r="AM8" s="77"/>
      <c r="AN8" s="77"/>
      <c r="AO8" s="77"/>
      <c r="AP8" s="77"/>
      <c r="AQ8" s="77"/>
      <c r="AR8" s="77"/>
      <c r="AS8" s="77"/>
      <c r="AT8" s="77"/>
      <c r="AU8" s="79"/>
      <c r="AV8" s="79"/>
      <c r="AW8" s="79"/>
      <c r="AX8" s="79"/>
      <c r="AY8" s="79"/>
      <c r="AZ8" s="80"/>
      <c r="BA8" s="8"/>
    </row>
    <row r="9" spans="1:54" ht="20.100000000000001" customHeight="1" x14ac:dyDescent="0.35">
      <c r="A9" s="8" t="s">
        <v>80</v>
      </c>
      <c r="B9" s="29"/>
      <c r="C9" s="29"/>
      <c r="D9" s="76"/>
      <c r="E9" s="76"/>
      <c r="F9" s="8" t="s">
        <v>79</v>
      </c>
      <c r="G9" s="29"/>
      <c r="H9" s="29"/>
      <c r="I9" s="29"/>
      <c r="J9" s="29"/>
      <c r="K9" s="76"/>
      <c r="L9" s="81"/>
      <c r="M9" s="81"/>
      <c r="N9" s="77"/>
      <c r="O9" s="77"/>
      <c r="P9" s="19" t="s">
        <v>344</v>
      </c>
      <c r="Q9" s="27"/>
      <c r="R9" s="8"/>
      <c r="S9" s="78"/>
      <c r="T9" s="78"/>
      <c r="U9" s="78"/>
      <c r="V9" s="78"/>
      <c r="W9" s="78"/>
      <c r="X9" s="77"/>
      <c r="Y9" s="77"/>
      <c r="Z9" s="77"/>
      <c r="AA9" s="77"/>
      <c r="AB9" s="6"/>
      <c r="AC9" s="98" t="s">
        <v>339</v>
      </c>
      <c r="AD9" s="77"/>
      <c r="AE9" s="77"/>
      <c r="AF9" s="77"/>
      <c r="AG9" s="77"/>
      <c r="AH9" s="77"/>
      <c r="AI9" s="77"/>
      <c r="AJ9" s="77"/>
      <c r="AK9" s="77"/>
      <c r="AL9" s="69"/>
      <c r="AM9" s="69"/>
      <c r="AN9" s="69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6"/>
      <c r="BA9" s="8"/>
    </row>
    <row r="10" spans="1:54" ht="20.100000000000001" customHeight="1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76"/>
      <c r="L10" s="81"/>
      <c r="M10" s="81"/>
      <c r="N10" s="77"/>
      <c r="O10" s="77"/>
      <c r="P10" s="19" t="s">
        <v>107</v>
      </c>
      <c r="Q10" s="8"/>
      <c r="R10" s="78"/>
      <c r="S10" s="78"/>
      <c r="T10" s="78"/>
      <c r="U10" s="78"/>
      <c r="V10" s="78"/>
      <c r="W10" s="78"/>
      <c r="X10" s="77"/>
      <c r="Y10" s="77"/>
      <c r="Z10" s="77"/>
      <c r="AA10" s="77"/>
      <c r="AB10" s="6"/>
      <c r="AC10" s="98" t="s">
        <v>304</v>
      </c>
      <c r="AD10" s="77"/>
      <c r="AE10" s="77"/>
      <c r="AF10" s="77"/>
      <c r="AG10" s="77"/>
      <c r="AH10" s="77"/>
      <c r="AI10" s="77"/>
      <c r="AJ10" s="77"/>
      <c r="AK10" s="27"/>
      <c r="AL10" s="27"/>
      <c r="AM10" s="27"/>
      <c r="AN10" s="27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6"/>
      <c r="BA10" s="8"/>
    </row>
    <row r="11" spans="1:54" ht="20.100000000000001" customHeight="1" x14ac:dyDescent="0.3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76"/>
      <c r="L11" s="27"/>
      <c r="M11" s="27"/>
      <c r="N11" s="8"/>
      <c r="O11" s="27"/>
      <c r="P11" s="18" t="s">
        <v>108</v>
      </c>
      <c r="Q11" s="27"/>
      <c r="R11" s="79"/>
      <c r="S11" s="79"/>
      <c r="T11" s="79"/>
      <c r="U11" s="79"/>
      <c r="V11" s="79"/>
      <c r="W11" s="79"/>
      <c r="X11" s="8"/>
      <c r="Y11" s="8"/>
      <c r="Z11" s="8"/>
      <c r="AA11" s="8"/>
      <c r="AB11" s="6"/>
      <c r="AC11" s="99" t="s">
        <v>305</v>
      </c>
      <c r="AD11" s="82"/>
      <c r="AE11" s="8"/>
      <c r="AF11" s="8"/>
      <c r="AG11" s="8"/>
      <c r="AH11" s="27"/>
      <c r="AI11" s="27"/>
      <c r="AJ11" s="27"/>
      <c r="AK11" s="27"/>
      <c r="AL11" s="27"/>
      <c r="AM11" s="27"/>
      <c r="AN11" s="27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76"/>
      <c r="BA11" s="8"/>
    </row>
    <row r="12" spans="1:54" ht="20.100000000000001" customHeight="1" x14ac:dyDescent="0.35">
      <c r="A12" s="8"/>
      <c r="B12" s="28"/>
      <c r="C12" s="28"/>
      <c r="D12" s="28"/>
      <c r="E12" s="28"/>
      <c r="F12" s="28"/>
      <c r="G12" s="28"/>
      <c r="H12" s="28"/>
      <c r="I12" s="28"/>
      <c r="J12" s="28"/>
      <c r="K12" s="76"/>
      <c r="L12" s="27"/>
      <c r="M12" s="27"/>
      <c r="N12" s="77"/>
      <c r="O12" s="77"/>
      <c r="P12" s="18" t="s">
        <v>340</v>
      </c>
      <c r="Q12" s="8"/>
      <c r="R12" s="79"/>
      <c r="S12" s="79"/>
      <c r="T12" s="79"/>
      <c r="U12" s="79"/>
      <c r="V12" s="79"/>
      <c r="W12" s="79"/>
      <c r="X12" s="77"/>
      <c r="Y12" s="77"/>
      <c r="Z12" s="77"/>
      <c r="AA12" s="77"/>
      <c r="AB12" s="6"/>
      <c r="AC12" s="98" t="s">
        <v>363</v>
      </c>
      <c r="AD12" s="77"/>
      <c r="AE12" s="77"/>
      <c r="AF12" s="77"/>
      <c r="AG12" s="77"/>
      <c r="AH12" s="77"/>
      <c r="AI12" s="77"/>
      <c r="AJ12" s="77"/>
      <c r="AK12" s="69"/>
      <c r="AL12" s="69"/>
      <c r="AM12" s="69"/>
      <c r="AN12" s="69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76"/>
      <c r="BA12" s="8"/>
    </row>
    <row r="13" spans="1:54" ht="20.100000000000001" customHeight="1" x14ac:dyDescent="0.35">
      <c r="A13" s="326"/>
      <c r="B13" s="326"/>
      <c r="C13" s="326"/>
      <c r="D13" s="326"/>
      <c r="E13" s="326"/>
      <c r="F13" s="326"/>
      <c r="G13" s="326"/>
      <c r="H13" s="8"/>
      <c r="I13" s="8"/>
      <c r="J13" s="8"/>
      <c r="K13" s="27"/>
      <c r="L13" s="27"/>
      <c r="M13" s="27"/>
      <c r="N13" s="27"/>
      <c r="O13" s="27"/>
      <c r="P13" s="19" t="s">
        <v>76</v>
      </c>
      <c r="Q13" s="28"/>
      <c r="R13" s="76"/>
      <c r="S13" s="28"/>
      <c r="T13" s="77"/>
      <c r="U13" s="27"/>
      <c r="V13" s="27"/>
      <c r="W13" s="27"/>
      <c r="X13" s="27"/>
      <c r="Y13" s="27"/>
      <c r="Z13" s="27"/>
      <c r="AA13" s="27"/>
      <c r="AB13" s="6"/>
      <c r="AC13" s="126" t="s">
        <v>75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76"/>
      <c r="BA13" s="8"/>
    </row>
    <row r="14" spans="1:54" x14ac:dyDescent="0.3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6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27"/>
      <c r="AI14" s="27"/>
      <c r="AJ14" s="27"/>
      <c r="AK14" s="27"/>
      <c r="AL14" s="27"/>
      <c r="AM14" s="27"/>
      <c r="AN14" s="27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5"/>
      <c r="BA14" s="8"/>
    </row>
    <row r="15" spans="1:54" ht="15.75" x14ac:dyDescent="0.25">
      <c r="A15" s="330" t="s">
        <v>74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24"/>
    </row>
    <row r="16" spans="1:54" ht="15.7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24"/>
    </row>
    <row r="17" spans="1:54" x14ac:dyDescent="0.35">
      <c r="A17" s="315" t="s">
        <v>73</v>
      </c>
      <c r="B17" s="317" t="s">
        <v>72</v>
      </c>
      <c r="C17" s="317"/>
      <c r="D17" s="317"/>
      <c r="E17" s="317"/>
      <c r="F17" s="317"/>
      <c r="G17" s="317" t="s">
        <v>71</v>
      </c>
      <c r="H17" s="317"/>
      <c r="I17" s="317"/>
      <c r="J17" s="317"/>
      <c r="K17" s="317" t="s">
        <v>70</v>
      </c>
      <c r="L17" s="317"/>
      <c r="M17" s="317"/>
      <c r="N17" s="317"/>
      <c r="O17" s="317" t="s">
        <v>69</v>
      </c>
      <c r="P17" s="317"/>
      <c r="Q17" s="317"/>
      <c r="R17" s="317"/>
      <c r="S17" s="317" t="s">
        <v>68</v>
      </c>
      <c r="T17" s="317"/>
      <c r="U17" s="317"/>
      <c r="V17" s="317"/>
      <c r="W17" s="317"/>
      <c r="X17" s="317" t="s">
        <v>67</v>
      </c>
      <c r="Y17" s="317"/>
      <c r="Z17" s="317"/>
      <c r="AA17" s="317"/>
      <c r="AB17" s="317" t="s">
        <v>66</v>
      </c>
      <c r="AC17" s="317"/>
      <c r="AD17" s="317"/>
      <c r="AE17" s="317"/>
      <c r="AF17" s="317" t="s">
        <v>65</v>
      </c>
      <c r="AG17" s="317"/>
      <c r="AH17" s="317"/>
      <c r="AI17" s="317"/>
      <c r="AJ17" s="317" t="s">
        <v>64</v>
      </c>
      <c r="AK17" s="317"/>
      <c r="AL17" s="317"/>
      <c r="AM17" s="317"/>
      <c r="AN17" s="317" t="s">
        <v>63</v>
      </c>
      <c r="AO17" s="317"/>
      <c r="AP17" s="317"/>
      <c r="AQ17" s="317"/>
      <c r="AR17" s="317"/>
      <c r="AS17" s="317" t="s">
        <v>62</v>
      </c>
      <c r="AT17" s="317"/>
      <c r="AU17" s="317"/>
      <c r="AV17" s="317"/>
      <c r="AW17" s="317" t="s">
        <v>61</v>
      </c>
      <c r="AX17" s="317"/>
      <c r="AY17" s="317"/>
      <c r="AZ17" s="317"/>
      <c r="BA17" s="317"/>
    </row>
    <row r="18" spans="1:54" x14ac:dyDescent="0.35">
      <c r="A18" s="316"/>
      <c r="B18" s="23" t="s">
        <v>7</v>
      </c>
      <c r="C18" s="23" t="s">
        <v>6</v>
      </c>
      <c r="D18" s="23" t="s">
        <v>7</v>
      </c>
      <c r="E18" s="23" t="s">
        <v>6</v>
      </c>
      <c r="F18" s="23" t="s">
        <v>7</v>
      </c>
      <c r="G18" s="23" t="s">
        <v>6</v>
      </c>
      <c r="H18" s="23" t="s">
        <v>7</v>
      </c>
      <c r="I18" s="23" t="s">
        <v>6</v>
      </c>
      <c r="J18" s="23" t="s">
        <v>7</v>
      </c>
      <c r="K18" s="23" t="s">
        <v>6</v>
      </c>
      <c r="L18" s="23" t="s">
        <v>7</v>
      </c>
      <c r="M18" s="23" t="s">
        <v>6</v>
      </c>
      <c r="N18" s="23" t="s">
        <v>7</v>
      </c>
      <c r="O18" s="23" t="s">
        <v>6</v>
      </c>
      <c r="P18" s="23" t="s">
        <v>7</v>
      </c>
      <c r="Q18" s="23" t="s">
        <v>6</v>
      </c>
      <c r="R18" s="23" t="s">
        <v>7</v>
      </c>
      <c r="S18" s="23" t="s">
        <v>6</v>
      </c>
      <c r="T18" s="23" t="s">
        <v>7</v>
      </c>
      <c r="U18" s="23" t="s">
        <v>6</v>
      </c>
      <c r="V18" s="23" t="s">
        <v>7</v>
      </c>
      <c r="W18" s="23" t="s">
        <v>6</v>
      </c>
      <c r="X18" s="23" t="s">
        <v>7</v>
      </c>
      <c r="Y18" s="23" t="s">
        <v>6</v>
      </c>
      <c r="Z18" s="23" t="s">
        <v>7</v>
      </c>
      <c r="AA18" s="23" t="s">
        <v>6</v>
      </c>
      <c r="AB18" s="23" t="s">
        <v>7</v>
      </c>
      <c r="AC18" s="23" t="s">
        <v>6</v>
      </c>
      <c r="AD18" s="23" t="s">
        <v>7</v>
      </c>
      <c r="AE18" s="23" t="s">
        <v>6</v>
      </c>
      <c r="AF18" s="23" t="s">
        <v>7</v>
      </c>
      <c r="AG18" s="23" t="s">
        <v>6</v>
      </c>
      <c r="AH18" s="23" t="s">
        <v>7</v>
      </c>
      <c r="AI18" s="23" t="s">
        <v>6</v>
      </c>
      <c r="AJ18" s="23" t="s">
        <v>7</v>
      </c>
      <c r="AK18" s="23" t="s">
        <v>6</v>
      </c>
      <c r="AL18" s="23" t="s">
        <v>7</v>
      </c>
      <c r="AM18" s="23" t="s">
        <v>6</v>
      </c>
      <c r="AN18" s="23" t="s">
        <v>7</v>
      </c>
      <c r="AO18" s="23" t="s">
        <v>6</v>
      </c>
      <c r="AP18" s="23" t="s">
        <v>7</v>
      </c>
      <c r="AQ18" s="23" t="s">
        <v>6</v>
      </c>
      <c r="AR18" s="23" t="s">
        <v>7</v>
      </c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54" x14ac:dyDescent="0.35">
      <c r="A19" s="316"/>
      <c r="B19" s="22">
        <v>1</v>
      </c>
      <c r="C19" s="22">
        <v>2</v>
      </c>
      <c r="D19" s="22">
        <v>3</v>
      </c>
      <c r="E19" s="22">
        <v>4</v>
      </c>
      <c r="F19" s="22">
        <v>5</v>
      </c>
      <c r="G19" s="22">
        <v>6</v>
      </c>
      <c r="H19" s="22">
        <v>7</v>
      </c>
      <c r="I19" s="22">
        <v>8</v>
      </c>
      <c r="J19" s="22">
        <v>9</v>
      </c>
      <c r="K19" s="22">
        <v>10</v>
      </c>
      <c r="L19" s="22">
        <v>11</v>
      </c>
      <c r="M19" s="22">
        <v>12</v>
      </c>
      <c r="N19" s="22">
        <v>13</v>
      </c>
      <c r="O19" s="22">
        <v>14</v>
      </c>
      <c r="P19" s="22">
        <v>15</v>
      </c>
      <c r="Q19" s="22">
        <v>16</v>
      </c>
      <c r="R19" s="22">
        <v>17</v>
      </c>
      <c r="S19" s="22">
        <v>18</v>
      </c>
      <c r="T19" s="22">
        <v>19</v>
      </c>
      <c r="U19" s="22">
        <v>20</v>
      </c>
      <c r="V19" s="22">
        <v>21</v>
      </c>
      <c r="W19" s="22">
        <v>22</v>
      </c>
      <c r="X19" s="22">
        <v>23</v>
      </c>
      <c r="Y19" s="22">
        <v>24</v>
      </c>
      <c r="Z19" s="22">
        <v>25</v>
      </c>
      <c r="AA19" s="22">
        <v>26</v>
      </c>
      <c r="AB19" s="22">
        <v>27</v>
      </c>
      <c r="AC19" s="22">
        <v>28</v>
      </c>
      <c r="AD19" s="22">
        <v>29</v>
      </c>
      <c r="AE19" s="22">
        <v>30</v>
      </c>
      <c r="AF19" s="22">
        <v>31</v>
      </c>
      <c r="AG19" s="22">
        <v>32</v>
      </c>
      <c r="AH19" s="22">
        <v>33</v>
      </c>
      <c r="AI19" s="22">
        <v>34</v>
      </c>
      <c r="AJ19" s="22">
        <v>35</v>
      </c>
      <c r="AK19" s="22">
        <v>36</v>
      </c>
      <c r="AL19" s="22">
        <v>37</v>
      </c>
      <c r="AM19" s="22">
        <v>38</v>
      </c>
      <c r="AN19" s="22">
        <v>39</v>
      </c>
      <c r="AO19" s="22">
        <v>40</v>
      </c>
      <c r="AP19" s="22">
        <v>41</v>
      </c>
      <c r="AQ19" s="22">
        <v>42</v>
      </c>
      <c r="AR19" s="22">
        <v>43</v>
      </c>
      <c r="AS19" s="22">
        <v>44</v>
      </c>
      <c r="AT19" s="22">
        <v>45</v>
      </c>
      <c r="AU19" s="22">
        <v>46</v>
      </c>
      <c r="AV19" s="22">
        <v>47</v>
      </c>
      <c r="AW19" s="22">
        <v>48</v>
      </c>
      <c r="AX19" s="22">
        <v>49</v>
      </c>
      <c r="AY19" s="22">
        <v>50</v>
      </c>
      <c r="AZ19" s="22">
        <v>51</v>
      </c>
      <c r="BA19" s="22">
        <v>52</v>
      </c>
    </row>
    <row r="20" spans="1:54" s="105" customFormat="1" x14ac:dyDescent="0.35">
      <c r="A20" s="103" t="s">
        <v>5</v>
      </c>
      <c r="B20" s="124" t="s">
        <v>2</v>
      </c>
      <c r="C20" s="124" t="s">
        <v>2</v>
      </c>
      <c r="D20" s="124" t="s">
        <v>2</v>
      </c>
      <c r="E20" s="124" t="s">
        <v>2</v>
      </c>
      <c r="F20" s="124" t="s">
        <v>2</v>
      </c>
      <c r="G20" s="124" t="s">
        <v>2</v>
      </c>
      <c r="H20" s="124" t="s">
        <v>2</v>
      </c>
      <c r="I20" s="124" t="s">
        <v>2</v>
      </c>
      <c r="J20" s="124" t="s">
        <v>2</v>
      </c>
      <c r="K20" s="124" t="s">
        <v>2</v>
      </c>
      <c r="L20" s="124" t="s">
        <v>2</v>
      </c>
      <c r="M20" s="124" t="s">
        <v>2</v>
      </c>
      <c r="N20" s="124" t="s">
        <v>2</v>
      </c>
      <c r="O20" s="124" t="s">
        <v>2</v>
      </c>
      <c r="P20" s="124" t="s">
        <v>2</v>
      </c>
      <c r="Q20" s="124" t="s">
        <v>2</v>
      </c>
      <c r="R20" s="124" t="s">
        <v>2</v>
      </c>
      <c r="S20" s="124" t="s">
        <v>2</v>
      </c>
      <c r="T20" s="124" t="s">
        <v>111</v>
      </c>
      <c r="U20" s="124" t="s">
        <v>60</v>
      </c>
      <c r="V20" s="124" t="s">
        <v>60</v>
      </c>
      <c r="W20" s="124" t="s">
        <v>111</v>
      </c>
      <c r="X20" s="124" t="s">
        <v>354</v>
      </c>
      <c r="Y20" s="124" t="s">
        <v>354</v>
      </c>
      <c r="Z20" s="124" t="s">
        <v>354</v>
      </c>
      <c r="AA20" s="124" t="s">
        <v>354</v>
      </c>
      <c r="AB20" s="124" t="s">
        <v>2</v>
      </c>
      <c r="AC20" s="124" t="s">
        <v>2</v>
      </c>
      <c r="AD20" s="124" t="s">
        <v>2</v>
      </c>
      <c r="AE20" s="124" t="s">
        <v>2</v>
      </c>
      <c r="AF20" s="124" t="s">
        <v>2</v>
      </c>
      <c r="AG20" s="124" t="s">
        <v>2</v>
      </c>
      <c r="AH20" s="124" t="s">
        <v>2</v>
      </c>
      <c r="AI20" s="124" t="s">
        <v>2</v>
      </c>
      <c r="AJ20" s="124" t="s">
        <v>2</v>
      </c>
      <c r="AK20" s="124" t="s">
        <v>2</v>
      </c>
      <c r="AL20" s="124" t="s">
        <v>2</v>
      </c>
      <c r="AM20" s="124" t="s">
        <v>2</v>
      </c>
      <c r="AN20" s="124" t="s">
        <v>60</v>
      </c>
      <c r="AO20" s="124" t="s">
        <v>60</v>
      </c>
      <c r="AP20" s="124" t="s">
        <v>1</v>
      </c>
      <c r="AQ20" s="124" t="s">
        <v>1</v>
      </c>
      <c r="AR20" s="124" t="s">
        <v>111</v>
      </c>
      <c r="AS20" s="124" t="s">
        <v>111</v>
      </c>
      <c r="AT20" s="124" t="s">
        <v>111</v>
      </c>
      <c r="AU20" s="124" t="s">
        <v>111</v>
      </c>
      <c r="AV20" s="124" t="s">
        <v>111</v>
      </c>
      <c r="AW20" s="124" t="s">
        <v>111</v>
      </c>
      <c r="AX20" s="124" t="s">
        <v>111</v>
      </c>
      <c r="AY20" s="124" t="s">
        <v>111</v>
      </c>
      <c r="AZ20" s="124" t="s">
        <v>111</v>
      </c>
      <c r="BA20" s="124" t="s">
        <v>111</v>
      </c>
      <c r="BB20" s="104"/>
    </row>
    <row r="21" spans="1:54" s="105" customFormat="1" x14ac:dyDescent="0.35">
      <c r="A21" s="103" t="s">
        <v>4</v>
      </c>
      <c r="B21" s="124" t="s">
        <v>2</v>
      </c>
      <c r="C21" s="124" t="s">
        <v>2</v>
      </c>
      <c r="D21" s="124" t="s">
        <v>2</v>
      </c>
      <c r="E21" s="124" t="s">
        <v>2</v>
      </c>
      <c r="F21" s="124" t="s">
        <v>2</v>
      </c>
      <c r="G21" s="124" t="s">
        <v>2</v>
      </c>
      <c r="H21" s="124" t="s">
        <v>2</v>
      </c>
      <c r="I21" s="124" t="s">
        <v>2</v>
      </c>
      <c r="J21" s="124" t="s">
        <v>2</v>
      </c>
      <c r="K21" s="124" t="s">
        <v>2</v>
      </c>
      <c r="L21" s="124" t="s">
        <v>2</v>
      </c>
      <c r="M21" s="124" t="s">
        <v>2</v>
      </c>
      <c r="N21" s="124" t="s">
        <v>2</v>
      </c>
      <c r="O21" s="124" t="s">
        <v>2</v>
      </c>
      <c r="P21" s="124" t="s">
        <v>2</v>
      </c>
      <c r="Q21" s="124" t="s">
        <v>2</v>
      </c>
      <c r="R21" s="124" t="s">
        <v>2</v>
      </c>
      <c r="S21" s="124" t="s">
        <v>2</v>
      </c>
      <c r="T21" s="124" t="s">
        <v>111</v>
      </c>
      <c r="U21" s="124" t="s">
        <v>60</v>
      </c>
      <c r="V21" s="124" t="s">
        <v>60</v>
      </c>
      <c r="W21" s="124" t="s">
        <v>111</v>
      </c>
      <c r="X21" s="124" t="s">
        <v>0</v>
      </c>
      <c r="Y21" s="124" t="s">
        <v>0</v>
      </c>
      <c r="Z21" s="124" t="s">
        <v>0</v>
      </c>
      <c r="AA21" s="124" t="s">
        <v>0</v>
      </c>
      <c r="AB21" s="124" t="s">
        <v>355</v>
      </c>
      <c r="AC21" s="124" t="s">
        <v>355</v>
      </c>
      <c r="AD21" s="124" t="s">
        <v>355</v>
      </c>
      <c r="AE21" s="124" t="s">
        <v>355</v>
      </c>
      <c r="AF21" s="124" t="s">
        <v>307</v>
      </c>
      <c r="AG21" s="124" t="s">
        <v>307</v>
      </c>
      <c r="AH21" s="124" t="s">
        <v>307</v>
      </c>
      <c r="AI21" s="124" t="s">
        <v>307</v>
      </c>
      <c r="AJ21" s="124" t="s">
        <v>307</v>
      </c>
      <c r="AK21" s="124" t="s">
        <v>307</v>
      </c>
      <c r="AL21" s="124" t="s">
        <v>307</v>
      </c>
      <c r="AM21" s="124" t="s">
        <v>307</v>
      </c>
      <c r="AN21" s="124" t="s">
        <v>57</v>
      </c>
      <c r="AO21" s="124" t="s">
        <v>57</v>
      </c>
      <c r="AP21" s="124" t="s">
        <v>57</v>
      </c>
      <c r="AQ21" s="124" t="s">
        <v>57</v>
      </c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04"/>
    </row>
    <row r="22" spans="1:54" s="105" customFormat="1" x14ac:dyDescent="0.35">
      <c r="A22" s="103" t="s">
        <v>3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04"/>
    </row>
    <row r="23" spans="1:54" ht="23.25" customHeight="1" x14ac:dyDescent="0.35">
      <c r="A23" s="83" t="s">
        <v>110</v>
      </c>
      <c r="B23" s="21"/>
      <c r="C23" s="21"/>
      <c r="D23" s="8"/>
      <c r="E23" s="8"/>
      <c r="F23" s="117" t="s">
        <v>2</v>
      </c>
      <c r="G23" s="118" t="s">
        <v>306</v>
      </c>
      <c r="H23" s="14"/>
      <c r="I23" s="14"/>
      <c r="J23" s="14"/>
      <c r="K23" s="14"/>
      <c r="L23" s="14"/>
      <c r="M23" s="14"/>
      <c r="N23" s="14"/>
      <c r="O23" s="14"/>
      <c r="P23" s="14"/>
      <c r="Q23" s="31" t="s">
        <v>81</v>
      </c>
      <c r="R23" s="33"/>
      <c r="S23" s="33"/>
      <c r="T23" s="32"/>
      <c r="U23" s="116"/>
      <c r="V23" s="116"/>
      <c r="W23" s="116"/>
      <c r="X23" s="116"/>
      <c r="Y23" s="116"/>
      <c r="Z23" s="33"/>
      <c r="AA23" s="33"/>
      <c r="AB23" s="123"/>
      <c r="AC23" s="319"/>
      <c r="AD23" s="320"/>
      <c r="AE23" s="320"/>
      <c r="AF23" s="320"/>
      <c r="AG23" s="320"/>
      <c r="AH23" s="320"/>
      <c r="AI23" s="320"/>
      <c r="AJ23" s="320"/>
      <c r="AK23" s="320"/>
      <c r="AL23" s="320"/>
      <c r="AM23" s="123" t="s">
        <v>355</v>
      </c>
      <c r="AN23" s="346" t="str">
        <f>IF($U34&lt;$U$29,W34,"")</f>
        <v>P5</v>
      </c>
      <c r="AO23" s="346"/>
      <c r="AP23" s="346"/>
      <c r="AQ23" s="346"/>
      <c r="AR23" s="346"/>
      <c r="AS23" s="346"/>
      <c r="AT23" s="347"/>
      <c r="AV23" s="15" t="s">
        <v>7</v>
      </c>
      <c r="AW23" s="18" t="s">
        <v>59</v>
      </c>
      <c r="AX23" s="17"/>
      <c r="AY23" s="17"/>
      <c r="AZ23" s="17"/>
      <c r="BA23" s="17"/>
    </row>
    <row r="24" spans="1:54" ht="40.5" customHeight="1" x14ac:dyDescent="0.35">
      <c r="C24" s="13"/>
      <c r="D24" s="8"/>
      <c r="E24" s="8"/>
      <c r="F24" s="15" t="s">
        <v>57</v>
      </c>
      <c r="G24" s="118" t="s">
        <v>145</v>
      </c>
      <c r="H24" s="119"/>
      <c r="I24" s="119"/>
      <c r="J24" s="119"/>
      <c r="K24" s="119"/>
      <c r="L24" s="119"/>
      <c r="M24" s="119"/>
      <c r="N24" s="119"/>
      <c r="O24" s="119"/>
      <c r="P24" s="119"/>
      <c r="Q24" s="121" t="s">
        <v>1</v>
      </c>
      <c r="R24" s="321" t="str">
        <f>W31</f>
        <v>P2</v>
      </c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217"/>
      <c r="AN24" s="348"/>
      <c r="AO24" s="348"/>
      <c r="AP24" s="348"/>
      <c r="AQ24" s="348"/>
      <c r="AR24" s="348"/>
      <c r="AS24" s="348"/>
      <c r="AT24" s="349"/>
      <c r="AV24" s="15" t="s">
        <v>6</v>
      </c>
      <c r="AW24" s="18" t="s">
        <v>58</v>
      </c>
      <c r="AX24" s="12"/>
      <c r="AY24" s="12"/>
      <c r="AZ24" s="12"/>
      <c r="BA24" s="12"/>
    </row>
    <row r="25" spans="1:54" ht="33" customHeight="1" x14ac:dyDescent="0.35">
      <c r="A25" s="20" t="s">
        <v>111</v>
      </c>
      <c r="B25" s="164" t="s">
        <v>52</v>
      </c>
      <c r="C25" s="11"/>
      <c r="D25" s="11"/>
      <c r="E25" s="8"/>
      <c r="F25" s="15" t="s">
        <v>60</v>
      </c>
      <c r="G25" s="118" t="s">
        <v>53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1" t="s">
        <v>0</v>
      </c>
      <c r="R25" s="321" t="str">
        <f>IF($U32&lt;$U$29,W32,"")</f>
        <v>P3</v>
      </c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218"/>
      <c r="AM25" s="124" t="s">
        <v>307</v>
      </c>
      <c r="AN25" s="342" t="str">
        <f>Base!B129</f>
        <v>Преддипломная практика</v>
      </c>
      <c r="AO25" s="342"/>
      <c r="AP25" s="342"/>
      <c r="AQ25" s="342"/>
      <c r="AR25" s="342"/>
      <c r="AS25" s="342"/>
      <c r="AT25" s="343"/>
      <c r="AU25" s="11"/>
      <c r="AV25" s="11"/>
      <c r="AW25" s="11"/>
      <c r="AX25" s="11"/>
      <c r="AY25" s="11"/>
      <c r="AZ25" s="8"/>
      <c r="BA25" s="8"/>
    </row>
    <row r="26" spans="1:54" ht="21.95" customHeight="1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22" t="s">
        <v>354</v>
      </c>
      <c r="R26" s="350" t="str">
        <f>IF($U33&lt;$U$29,W33,"")</f>
        <v>P4</v>
      </c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219"/>
      <c r="AM26" s="34"/>
      <c r="AN26" s="344"/>
      <c r="AO26" s="344"/>
      <c r="AP26" s="344"/>
      <c r="AQ26" s="344"/>
      <c r="AR26" s="344"/>
      <c r="AS26" s="344"/>
      <c r="AT26" s="345"/>
      <c r="AU26" s="8"/>
      <c r="AV26" s="8"/>
      <c r="AW26" s="8"/>
      <c r="AX26" s="8"/>
      <c r="AY26" s="8"/>
      <c r="AZ26" s="8"/>
      <c r="BA26" s="8"/>
    </row>
    <row r="27" spans="1:54" x14ac:dyDescent="0.35">
      <c r="A27" s="323" t="s">
        <v>56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V27" s="188" t="s">
        <v>309</v>
      </c>
      <c r="W27" s="187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0"/>
      <c r="AN27" s="175" t="s">
        <v>55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4" ht="31.5" customHeight="1" x14ac:dyDescent="0.35">
      <c r="A28" s="318" t="s">
        <v>54</v>
      </c>
      <c r="B28" s="318"/>
      <c r="C28" s="318" t="str">
        <f>G23</f>
        <v>Теоретическое обучение с НИР</v>
      </c>
      <c r="D28" s="318"/>
      <c r="E28" s="318"/>
      <c r="F28" s="331" t="str">
        <f>G25</f>
        <v>Экзаменационная сессия</v>
      </c>
      <c r="G28" s="331"/>
      <c r="H28" s="331"/>
      <c r="I28" s="318" t="s">
        <v>308</v>
      </c>
      <c r="J28" s="318"/>
      <c r="K28" s="318" t="str">
        <f>G24</f>
        <v>Государственная итоговая аттестация</v>
      </c>
      <c r="L28" s="318"/>
      <c r="M28" s="318"/>
      <c r="N28" s="327" t="str">
        <f>"Подготовка ВКР: магистерской диссертации ("&amp;AM25&amp;")"</f>
        <v>Подготовка ВКР: магистерской диссертации (МД)</v>
      </c>
      <c r="O28" s="327"/>
      <c r="P28" s="327"/>
      <c r="Q28" s="318" t="str">
        <f>B25</f>
        <v>Каникулы</v>
      </c>
      <c r="R28" s="318"/>
      <c r="S28" s="318" t="s">
        <v>15</v>
      </c>
      <c r="T28" s="318"/>
      <c r="U28" s="9"/>
      <c r="W28" s="336" t="s">
        <v>51</v>
      </c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18" t="s">
        <v>49</v>
      </c>
      <c r="AK28" s="318" t="s">
        <v>112</v>
      </c>
      <c r="AL28" s="318"/>
      <c r="AM28" s="30"/>
      <c r="AN28" s="30"/>
      <c r="AO28" s="336" t="s">
        <v>50</v>
      </c>
      <c r="AP28" s="336"/>
      <c r="AQ28" s="336"/>
      <c r="AR28" s="336"/>
      <c r="AS28" s="336"/>
      <c r="AT28" s="336"/>
      <c r="AU28" s="336"/>
      <c r="AV28" s="336" t="s">
        <v>310</v>
      </c>
      <c r="AW28" s="336"/>
      <c r="AX28" s="336"/>
      <c r="AY28" s="336"/>
      <c r="AZ28" s="336"/>
      <c r="BA28" s="318" t="s">
        <v>49</v>
      </c>
    </row>
    <row r="29" spans="1:54" ht="36" customHeight="1" x14ac:dyDescent="0.35">
      <c r="A29" s="318"/>
      <c r="B29" s="318"/>
      <c r="C29" s="318"/>
      <c r="D29" s="318"/>
      <c r="E29" s="318"/>
      <c r="F29" s="331"/>
      <c r="G29" s="331"/>
      <c r="H29" s="331"/>
      <c r="I29" s="318"/>
      <c r="J29" s="318"/>
      <c r="K29" s="318"/>
      <c r="L29" s="318"/>
      <c r="M29" s="318"/>
      <c r="N29" s="327"/>
      <c r="O29" s="327"/>
      <c r="P29" s="327"/>
      <c r="Q29" s="318"/>
      <c r="R29" s="318"/>
      <c r="S29" s="318"/>
      <c r="T29" s="318"/>
      <c r="U29" s="115">
        <f>Base!DF130</f>
        <v>6</v>
      </c>
      <c r="V29" s="30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18"/>
      <c r="AK29" s="318"/>
      <c r="AL29" s="318"/>
      <c r="AM29" s="30"/>
      <c r="AN29" s="30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18"/>
    </row>
    <row r="30" spans="1:54" ht="86.25" customHeight="1" x14ac:dyDescent="0.35">
      <c r="A30" s="318"/>
      <c r="B30" s="318"/>
      <c r="C30" s="318"/>
      <c r="D30" s="318"/>
      <c r="E30" s="318"/>
      <c r="F30" s="331"/>
      <c r="G30" s="331"/>
      <c r="H30" s="331"/>
      <c r="I30" s="318"/>
      <c r="J30" s="318"/>
      <c r="K30" s="318"/>
      <c r="L30" s="318"/>
      <c r="M30" s="318"/>
      <c r="N30" s="327"/>
      <c r="O30" s="327"/>
      <c r="P30" s="327"/>
      <c r="Q30" s="318"/>
      <c r="R30" s="318"/>
      <c r="S30" s="318"/>
      <c r="T30" s="318"/>
      <c r="U30" s="114">
        <v>1</v>
      </c>
      <c r="V30" s="176"/>
      <c r="W30" s="334" t="str">
        <f>Base!B121</f>
        <v>Научно-исследовательская работа (НИР)</v>
      </c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177">
        <v>1.3</v>
      </c>
      <c r="AK30" s="341"/>
      <c r="AL30" s="341"/>
      <c r="AM30" s="30"/>
      <c r="AN30" s="30"/>
      <c r="AO30" s="340" t="s">
        <v>353</v>
      </c>
      <c r="AP30" s="340"/>
      <c r="AQ30" s="340"/>
      <c r="AR30" s="340"/>
      <c r="AS30" s="340"/>
      <c r="AT30" s="340"/>
      <c r="AU30" s="340"/>
      <c r="AV30" s="340" t="s">
        <v>46</v>
      </c>
      <c r="AW30" s="340"/>
      <c r="AX30" s="340"/>
      <c r="AY30" s="340"/>
      <c r="AZ30" s="340"/>
      <c r="BA30" s="340">
        <v>4</v>
      </c>
    </row>
    <row r="31" spans="1:54" ht="66.75" customHeight="1" x14ac:dyDescent="0.35">
      <c r="A31" s="328" t="s">
        <v>48</v>
      </c>
      <c r="B31" s="328"/>
      <c r="C31" s="329">
        <f>COUNTIF($B20:$BA20,F$23)</f>
        <v>30</v>
      </c>
      <c r="D31" s="329"/>
      <c r="E31" s="329"/>
      <c r="F31" s="329">
        <f>COUNTIF($B20:$BA20,F$25)</f>
        <v>4</v>
      </c>
      <c r="G31" s="329"/>
      <c r="H31" s="329"/>
      <c r="I31" s="329">
        <f ca="1">AD42</f>
        <v>6</v>
      </c>
      <c r="J31" s="329"/>
      <c r="K31" s="329">
        <f>COUNTIF($B20:$BA20,F$24)</f>
        <v>0</v>
      </c>
      <c r="L31" s="329"/>
      <c r="M31" s="329"/>
      <c r="N31" s="325">
        <f>IF(COUNTIF($B20:$BA20,AM$25)&gt;0,"("&amp;COUNTIF($B20:$BA20,AM$25)&amp;")",0)</f>
        <v>0</v>
      </c>
      <c r="O31" s="325"/>
      <c r="P31" s="325"/>
      <c r="Q31" s="329">
        <f>COUNTIF($B20:$BA20,A$25)</f>
        <v>12</v>
      </c>
      <c r="R31" s="329"/>
      <c r="S31" s="333">
        <f ca="1">SUM(C31:R31)</f>
        <v>52</v>
      </c>
      <c r="T31" s="333"/>
      <c r="U31" s="115">
        <v>2</v>
      </c>
      <c r="V31" s="178" t="str">
        <f>IF($U31&gt;$U$29,"",IF($U31=$U$29,AM$25,Q24))</f>
        <v>У</v>
      </c>
      <c r="W31" s="351" t="str">
        <f>IF($U31&gt;$U$29,"",IF($U31=$U$29,Base!B$129,Base!B122))</f>
        <v>P2</v>
      </c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3"/>
      <c r="AJ31" s="179" t="str">
        <f ca="1">IF($U31&gt;$U$29,"",IF($U31=$U$29,Base!DF$129,Base!DF122))</f>
        <v>2</v>
      </c>
      <c r="AK31" s="335">
        <f>IF(V31&lt;&gt;"",COUNTIF($B$20:$BA$22,V31),0)</f>
        <v>2</v>
      </c>
      <c r="AL31" s="335"/>
      <c r="AM31" s="139"/>
      <c r="AN31" s="30"/>
      <c r="AO31" s="340"/>
      <c r="AP31" s="340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  <c r="BA31" s="340"/>
    </row>
    <row r="32" spans="1:54" ht="71.25" customHeight="1" x14ac:dyDescent="0.35">
      <c r="A32" s="328" t="s">
        <v>47</v>
      </c>
      <c r="B32" s="328"/>
      <c r="C32" s="329">
        <f>COUNTIF($B21:$BA21,F$23)</f>
        <v>18</v>
      </c>
      <c r="D32" s="329"/>
      <c r="E32" s="329"/>
      <c r="F32" s="329">
        <f>COUNTIF($B21:$BA21,F$25)</f>
        <v>2</v>
      </c>
      <c r="G32" s="329"/>
      <c r="H32" s="329"/>
      <c r="I32" s="329">
        <f ca="1">AD43</f>
        <v>16</v>
      </c>
      <c r="J32" s="329"/>
      <c r="K32" s="329">
        <f>COUNTIF($B21:$BA21,F$24)</f>
        <v>4</v>
      </c>
      <c r="L32" s="329"/>
      <c r="M32" s="329"/>
      <c r="N32" s="325" t="str">
        <f>IF(COUNTIF($B21:$BA21,AM$25)&gt;0,"("&amp;COUNTIF($B21:$BA21,AM$25)&amp;")",0)</f>
        <v>(8)</v>
      </c>
      <c r="O32" s="325"/>
      <c r="P32" s="325"/>
      <c r="Q32" s="329">
        <f>COUNTIF($B21:$BA21,A$25)</f>
        <v>2</v>
      </c>
      <c r="R32" s="329"/>
      <c r="S32" s="333">
        <f ca="1">SUM(C32:R32)</f>
        <v>42</v>
      </c>
      <c r="T32" s="333"/>
      <c r="U32" s="115">
        <v>3</v>
      </c>
      <c r="V32" s="125" t="str">
        <f>IF($U32&gt;$U$29,"",IF($U32=$U$29,AM$25,Q25))</f>
        <v>П</v>
      </c>
      <c r="W32" s="334" t="str">
        <f>IF($U32&gt;$U$29,"",IF($U32=$U$29,Base!B$129,Base!B123))</f>
        <v>P3</v>
      </c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173" t="str">
        <f ca="1">IF($U32&gt;$U$29,"",IF($U32=$U$29,Base!DF$129,Base!DF123))</f>
        <v>2</v>
      </c>
      <c r="AK32" s="335">
        <f>IF(V32&lt;&gt;"",COUNTIF($B$20:$BA$22,V32),0)</f>
        <v>4</v>
      </c>
      <c r="AL32" s="335"/>
      <c r="AM32" s="139"/>
      <c r="AN32" s="30"/>
      <c r="AO32" s="354" t="str">
        <f>IF(Base!B133&lt;&gt;"",Base!B133,"")</f>
        <v/>
      </c>
      <c r="AP32" s="354"/>
      <c r="AQ32" s="354"/>
      <c r="AR32" s="354"/>
      <c r="AS32" s="354"/>
      <c r="AT32" s="354"/>
      <c r="AU32" s="354"/>
      <c r="AV32" s="337"/>
      <c r="AW32" s="337"/>
      <c r="AX32" s="337"/>
      <c r="AY32" s="337"/>
      <c r="AZ32" s="337"/>
      <c r="BA32" s="174"/>
    </row>
    <row r="33" spans="1:54" ht="30" customHeight="1" x14ac:dyDescent="0.35">
      <c r="A33" s="328" t="str">
        <f>IF(COUNTA(B22:BA22)&gt;0,"III","Всего")</f>
        <v>Всего</v>
      </c>
      <c r="B33" s="328"/>
      <c r="C33" s="329">
        <f>IF(A33="III",COUNTIF($B22:$BA22,F$23),SUM(C31:E32))</f>
        <v>48</v>
      </c>
      <c r="D33" s="329"/>
      <c r="E33" s="329"/>
      <c r="F33" s="329">
        <f>IF(A33="III",COUNTIF($B22:$BA22,F$25),SUM(F31:H32))</f>
        <v>6</v>
      </c>
      <c r="G33" s="329"/>
      <c r="H33" s="329"/>
      <c r="I33" s="329">
        <f ca="1">IF(A33="III",AD44,SUM(I31:J32))</f>
        <v>22</v>
      </c>
      <c r="J33" s="329"/>
      <c r="K33" s="329">
        <f>IF(A33="III",COUNTIF($B22:$BA22,F$24),SUM(K31:M32))</f>
        <v>4</v>
      </c>
      <c r="L33" s="329"/>
      <c r="M33" s="329"/>
      <c r="N33" s="325" t="str">
        <f>IF(A33="III",IF(COUNTIF($B22:$BA22,AM$25)&gt;0,"("&amp;COUNTIF($B22:$BA22,AM$25)&amp;")",0),IF(COUNTIF($B20:$BA22,AM$25)&gt;0,"("&amp;COUNTIF($B20:$BA22,AM$25)&amp;")",0))</f>
        <v>(8)</v>
      </c>
      <c r="O33" s="325"/>
      <c r="P33" s="325"/>
      <c r="Q33" s="329">
        <f>IF(A33="III",COUNTIF($B22:$BA22,A$25),SUM(Q31:R32))</f>
        <v>14</v>
      </c>
      <c r="R33" s="329"/>
      <c r="S33" s="333">
        <f ca="1">IF(A33="III",SUM(C33:R33),SUM(S31:T32))</f>
        <v>94</v>
      </c>
      <c r="T33" s="333"/>
      <c r="U33" s="114">
        <v>4</v>
      </c>
      <c r="V33" s="125" t="str">
        <f>IF($U33&gt;$U$29,"",IF($U33=$U$29,AM$25,Q26))</f>
        <v>А</v>
      </c>
      <c r="W33" s="334" t="str">
        <f>IF($U33&gt;$U$29,"",IF($U33=$U$29,Base!B$129,Base!B124))</f>
        <v>P4</v>
      </c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173" t="str">
        <f ca="1">IF($U33&gt;$U$29,"",IF($U33=$U$29,Base!DF$129,Base!DF124))</f>
        <v>4</v>
      </c>
      <c r="AK33" s="335">
        <f>IF(V33&lt;&gt;"",COUNTIF($B$20:$BA$22,V33),0)</f>
        <v>4</v>
      </c>
      <c r="AL33" s="335"/>
      <c r="AM33" s="139"/>
      <c r="AN33" s="30"/>
      <c r="AO33" s="30"/>
      <c r="AP33" s="30"/>
      <c r="AQ33" s="30"/>
      <c r="AS33" s="30"/>
      <c r="AT33" s="30"/>
      <c r="AU33" s="30"/>
      <c r="AV33" s="30"/>
      <c r="AW33" s="30"/>
      <c r="AX33" s="30"/>
      <c r="AY33" s="30"/>
      <c r="AZ33" s="30"/>
    </row>
    <row r="34" spans="1:54" ht="48.75" customHeight="1" x14ac:dyDescent="0.35">
      <c r="A34" s="338" t="str">
        <f>IF(A33="III","Всего","")</f>
        <v/>
      </c>
      <c r="B34" s="338"/>
      <c r="C34" s="339" t="str">
        <f>IF(A33="III",SUM(C31:E33),"")</f>
        <v/>
      </c>
      <c r="D34" s="339"/>
      <c r="E34" s="339"/>
      <c r="F34" s="339" t="str">
        <f>IF(A33="III",SUM(F31:H33),"")</f>
        <v/>
      </c>
      <c r="G34" s="339"/>
      <c r="H34" s="339"/>
      <c r="I34" s="339" t="str">
        <f>IF(A33="III",SUM(I31:J33),"")</f>
        <v/>
      </c>
      <c r="J34" s="339"/>
      <c r="K34" s="339" t="str">
        <f>IF(A33="III",SUM(K31:M33),"")</f>
        <v/>
      </c>
      <c r="L34" s="339"/>
      <c r="M34" s="339"/>
      <c r="N34" s="332" t="str">
        <f>IF(A33="III",IF(COUNTIF($B20:$BA22,AM$25)&gt;0,"("&amp;COUNTIF($B20:$BA22,AM$25)&amp;")",0),"")</f>
        <v/>
      </c>
      <c r="O34" s="332"/>
      <c r="P34" s="332"/>
      <c r="Q34" s="355" t="str">
        <f>IF(A33="III",SUM(Q31:R33),"")</f>
        <v/>
      </c>
      <c r="R34" s="339"/>
      <c r="S34" s="355" t="str">
        <f>IF(A33="III",SUM(S31:T33),"")</f>
        <v/>
      </c>
      <c r="T34" s="339"/>
      <c r="U34" s="115">
        <v>5</v>
      </c>
      <c r="V34" s="125" t="str">
        <f>IF($U34&gt;$U$29,"",IF($U34=$U$29,AM$25,AM23))</f>
        <v>ПП</v>
      </c>
      <c r="W34" s="334" t="str">
        <f>IF($U34&gt;$U$29,"",IF($U34=$U$29,Base!B$129,Base!B125))</f>
        <v>P5</v>
      </c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173" t="str">
        <f ca="1">IF($U34&gt;$U$29,"",IF($U34=$U$29,Base!DF$129,Base!DF125))</f>
        <v>4</v>
      </c>
      <c r="AK34" s="335">
        <f>IF(V34&lt;&gt;"",COUNTIF($B$20:$BA$22,V34),0)</f>
        <v>4</v>
      </c>
      <c r="AL34" s="335"/>
      <c r="AM34" s="139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</row>
    <row r="35" spans="1:54" ht="41.2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114">
        <v>6</v>
      </c>
      <c r="V35" s="125" t="str">
        <f>IF($U35&gt;$U$29,"",IF($U35=$U$29,AM$25,AM24))</f>
        <v>МД</v>
      </c>
      <c r="W35" s="334" t="str">
        <f>IF($U35&gt;$U$29,"",IF($U35=$U$29,Base!B$129,Base!B126))</f>
        <v>Преддипломная практика</v>
      </c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173" t="str">
        <f ca="1">IF($U35&gt;$U$29,"",IF($U35=$U$29,Base!DF$129,Base!DF126))</f>
        <v>4</v>
      </c>
      <c r="AK35" s="335">
        <f>IF(V35&lt;&gt;"",COUNTIF($B$20:$BA$22,V35),0)</f>
        <v>8</v>
      </c>
      <c r="AL35" s="335"/>
      <c r="AM35" s="96"/>
      <c r="AN35" s="127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</row>
    <row r="36" spans="1:54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227"/>
      <c r="V36" s="1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173"/>
      <c r="AK36" s="173"/>
      <c r="AL36" s="173"/>
      <c r="AM36" s="127"/>
      <c r="AN36" s="127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</row>
    <row r="37" spans="1:54" s="77" customFormat="1" ht="18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226"/>
      <c r="V37" s="1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173"/>
      <c r="AK37" s="173"/>
      <c r="AL37" s="173"/>
      <c r="AM37" s="127"/>
      <c r="AN37" s="127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76"/>
    </row>
    <row r="38" spans="1:54" s="77" customFormat="1" ht="18.7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226"/>
      <c r="V38" s="1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173"/>
      <c r="AK38" s="173"/>
      <c r="AL38" s="173"/>
      <c r="AM38" s="228"/>
      <c r="AN38" s="228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</row>
    <row r="39" spans="1:54" s="77" customFormat="1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226"/>
      <c r="V39" s="127"/>
      <c r="W39" s="127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127"/>
      <c r="AM39" s="228"/>
      <c r="AN39" s="228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</row>
    <row r="40" spans="1:54" s="77" customFormat="1" ht="15.75" hidden="1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>
        <v>0</v>
      </c>
      <c r="V40" s="76">
        <v>1</v>
      </c>
      <c r="W40" s="76">
        <v>2</v>
      </c>
      <c r="X40" s="76">
        <v>3</v>
      </c>
      <c r="Y40" s="76">
        <v>4</v>
      </c>
      <c r="Z40" s="76">
        <v>5</v>
      </c>
      <c r="AA40" s="76">
        <v>6</v>
      </c>
      <c r="AB40" s="76">
        <v>7</v>
      </c>
      <c r="AC40" s="76">
        <v>8</v>
      </c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</row>
    <row r="41" spans="1:54" s="77" customFormat="1" ht="15.75" hidden="1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>
        <f ca="1">OFFSET($V$30,U40,0,1,1)</f>
        <v>0</v>
      </c>
      <c r="V41" s="76" t="str">
        <f ca="1">OFFSET($V$30,V40,0,1,1)</f>
        <v>У</v>
      </c>
      <c r="W41" s="76" t="str">
        <f t="shared" ref="W41:AC41" ca="1" si="0">OFFSET($V$30,W40,0,1,1)</f>
        <v>П</v>
      </c>
      <c r="X41" s="76" t="str">
        <f t="shared" ca="1" si="0"/>
        <v>А</v>
      </c>
      <c r="Y41" s="76" t="str">
        <f t="shared" ca="1" si="0"/>
        <v>ПП</v>
      </c>
      <c r="Z41" s="76" t="str">
        <f t="shared" ca="1" si="0"/>
        <v>МД</v>
      </c>
      <c r="AA41" s="76">
        <f t="shared" ca="1" si="0"/>
        <v>0</v>
      </c>
      <c r="AB41" s="76">
        <f t="shared" ca="1" si="0"/>
        <v>0</v>
      </c>
      <c r="AC41" s="76">
        <f t="shared" ca="1" si="0"/>
        <v>0</v>
      </c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</row>
    <row r="42" spans="1:54" s="77" customFormat="1" ht="15.75" hidden="1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>
        <v>1</v>
      </c>
      <c r="U42" s="76">
        <f t="shared" ref="U42:AC42" ca="1" si="1">IF(U$41&lt;&gt;"",COUNTIF($B20:$BA20,U$41),0)</f>
        <v>0</v>
      </c>
      <c r="V42" s="76">
        <f t="shared" ca="1" si="1"/>
        <v>2</v>
      </c>
      <c r="W42" s="76">
        <f t="shared" ca="1" si="1"/>
        <v>0</v>
      </c>
      <c r="X42" s="76">
        <f t="shared" ca="1" si="1"/>
        <v>4</v>
      </c>
      <c r="Y42" s="76">
        <f t="shared" ca="1" si="1"/>
        <v>0</v>
      </c>
      <c r="Z42" s="76">
        <f t="shared" ca="1" si="1"/>
        <v>0</v>
      </c>
      <c r="AA42" s="76">
        <f t="shared" ca="1" si="1"/>
        <v>0</v>
      </c>
      <c r="AB42" s="76">
        <f t="shared" ca="1" si="1"/>
        <v>0</v>
      </c>
      <c r="AC42" s="76">
        <f t="shared" ca="1" si="1"/>
        <v>0</v>
      </c>
      <c r="AD42" s="76">
        <f ca="1">SUM(U42:AC42)</f>
        <v>6</v>
      </c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</row>
    <row r="43" spans="1:54" s="77" customFormat="1" ht="15.75" hidden="1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>
        <v>2</v>
      </c>
      <c r="U43" s="76">
        <f t="shared" ref="U43:AC43" ca="1" si="2">IF(U$41&lt;&gt;"",COUNTIF($B21:$BA21,U$41),0)</f>
        <v>0</v>
      </c>
      <c r="V43" s="76">
        <f t="shared" ca="1" si="2"/>
        <v>0</v>
      </c>
      <c r="W43" s="76">
        <f t="shared" ca="1" si="2"/>
        <v>4</v>
      </c>
      <c r="X43" s="76">
        <f t="shared" ca="1" si="2"/>
        <v>0</v>
      </c>
      <c r="Y43" s="76">
        <f t="shared" ca="1" si="2"/>
        <v>4</v>
      </c>
      <c r="Z43" s="76">
        <f t="shared" ca="1" si="2"/>
        <v>8</v>
      </c>
      <c r="AA43" s="76">
        <f t="shared" ca="1" si="2"/>
        <v>0</v>
      </c>
      <c r="AB43" s="76">
        <f t="shared" ca="1" si="2"/>
        <v>0</v>
      </c>
      <c r="AC43" s="76">
        <f t="shared" ca="1" si="2"/>
        <v>0</v>
      </c>
      <c r="AD43" s="76">
        <f ca="1">SUM(U43:AC43)</f>
        <v>16</v>
      </c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</row>
    <row r="44" spans="1:54" s="77" customFormat="1" ht="15.75" hidden="1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>
        <v>3</v>
      </c>
      <c r="U44" s="76">
        <f t="shared" ref="U44:AC44" ca="1" si="3">IF(U$41&lt;&gt;"",COUNTIF($B22:$BA22,U$41),0)</f>
        <v>0</v>
      </c>
      <c r="V44" s="76">
        <f t="shared" ca="1" si="3"/>
        <v>0</v>
      </c>
      <c r="W44" s="76">
        <f t="shared" ca="1" si="3"/>
        <v>0</v>
      </c>
      <c r="X44" s="76">
        <f t="shared" ca="1" si="3"/>
        <v>0</v>
      </c>
      <c r="Y44" s="76">
        <f t="shared" ca="1" si="3"/>
        <v>0</v>
      </c>
      <c r="Z44" s="76">
        <f t="shared" ca="1" si="3"/>
        <v>0</v>
      </c>
      <c r="AA44" s="76">
        <f t="shared" ca="1" si="3"/>
        <v>0</v>
      </c>
      <c r="AB44" s="76">
        <f t="shared" ca="1" si="3"/>
        <v>0</v>
      </c>
      <c r="AC44" s="76">
        <f t="shared" ca="1" si="3"/>
        <v>0</v>
      </c>
      <c r="AD44" s="76">
        <f ca="1">SUM(U44:AC44)</f>
        <v>0</v>
      </c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</row>
    <row r="45" spans="1:54" s="77" customFormat="1" ht="15.75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</row>
    <row r="46" spans="1:54" s="77" customFormat="1" ht="15.75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</row>
    <row r="47" spans="1:54" s="77" customFormat="1" ht="15.75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</row>
  </sheetData>
  <sheetProtection algorithmName="SHA-512" hashValue="P+XsV4HtYn0oOjpYnHQULtPQ/DfceSqJEHIyfIU+Ok/Wq4E81yGVddaelqqEsBRaxsX6Avgm1DO/HByxHN+XcQ==" saltValue="19yujZtrSVC5e82PPvrVHg==" spinCount="100000" sheet="1" formatCells="0" formatRows="0" selectLockedCells="1"/>
  <mergeCells count="92">
    <mergeCell ref="W35:AI35"/>
    <mergeCell ref="AN25:AT26"/>
    <mergeCell ref="AN23:AT24"/>
    <mergeCell ref="AK35:AL35"/>
    <mergeCell ref="R25:AK25"/>
    <mergeCell ref="R26:AK26"/>
    <mergeCell ref="W31:AI31"/>
    <mergeCell ref="AK28:AL29"/>
    <mergeCell ref="AO28:AU29"/>
    <mergeCell ref="AO32:AU32"/>
    <mergeCell ref="Q34:R34"/>
    <mergeCell ref="S34:T34"/>
    <mergeCell ref="Q31:R31"/>
    <mergeCell ref="BA28:BA29"/>
    <mergeCell ref="BA30:BA31"/>
    <mergeCell ref="AK30:AL30"/>
    <mergeCell ref="AK31:AL31"/>
    <mergeCell ref="AV30:AZ31"/>
    <mergeCell ref="AV28:AZ29"/>
    <mergeCell ref="AO30:AU31"/>
    <mergeCell ref="A32:B32"/>
    <mergeCell ref="AK33:AL33"/>
    <mergeCell ref="C32:E32"/>
    <mergeCell ref="F32:H32"/>
    <mergeCell ref="I32:J32"/>
    <mergeCell ref="K32:M32"/>
    <mergeCell ref="I33:J33"/>
    <mergeCell ref="K33:M33"/>
    <mergeCell ref="A33:B33"/>
    <mergeCell ref="C33:E33"/>
    <mergeCell ref="F33:H33"/>
    <mergeCell ref="AK32:AL32"/>
    <mergeCell ref="W33:AI33"/>
    <mergeCell ref="Q32:R32"/>
    <mergeCell ref="W32:AI32"/>
    <mergeCell ref="A34:B34"/>
    <mergeCell ref="C34:E34"/>
    <mergeCell ref="F34:H34"/>
    <mergeCell ref="I34:J34"/>
    <mergeCell ref="K34:M34"/>
    <mergeCell ref="N34:P34"/>
    <mergeCell ref="AS17:AV17"/>
    <mergeCell ref="AJ17:AM17"/>
    <mergeCell ref="AN17:AR17"/>
    <mergeCell ref="S31:T31"/>
    <mergeCell ref="S32:T32"/>
    <mergeCell ref="N33:P33"/>
    <mergeCell ref="Q33:R33"/>
    <mergeCell ref="S33:T33"/>
    <mergeCell ref="N32:P32"/>
    <mergeCell ref="W34:AI34"/>
    <mergeCell ref="AK34:AL34"/>
    <mergeCell ref="AJ28:AJ29"/>
    <mergeCell ref="W28:AI29"/>
    <mergeCell ref="W30:AI30"/>
    <mergeCell ref="AV32:AZ32"/>
    <mergeCell ref="N31:P31"/>
    <mergeCell ref="A8:J8"/>
    <mergeCell ref="A13:G13"/>
    <mergeCell ref="N28:P30"/>
    <mergeCell ref="Q28:R30"/>
    <mergeCell ref="A31:B31"/>
    <mergeCell ref="C31:E31"/>
    <mergeCell ref="F31:H31"/>
    <mergeCell ref="I31:J31"/>
    <mergeCell ref="K31:M31"/>
    <mergeCell ref="A28:B30"/>
    <mergeCell ref="A15:BA15"/>
    <mergeCell ref="AW17:BA17"/>
    <mergeCell ref="A27:T27"/>
    <mergeCell ref="C28:E30"/>
    <mergeCell ref="F28:H30"/>
    <mergeCell ref="L1:AL1"/>
    <mergeCell ref="L3:AL3"/>
    <mergeCell ref="L4:AL4"/>
    <mergeCell ref="A5:J5"/>
    <mergeCell ref="A6:J6"/>
    <mergeCell ref="L2:AL2"/>
    <mergeCell ref="A17:A19"/>
    <mergeCell ref="AF17:AI17"/>
    <mergeCell ref="I28:J30"/>
    <mergeCell ref="K28:M30"/>
    <mergeCell ref="AB17:AE17"/>
    <mergeCell ref="S28:T30"/>
    <mergeCell ref="B17:F17"/>
    <mergeCell ref="G17:J17"/>
    <mergeCell ref="K17:N17"/>
    <mergeCell ref="O17:R17"/>
    <mergeCell ref="S17:W17"/>
    <mergeCell ref="X17:AA17"/>
    <mergeCell ref="AC23:AL23"/>
    <mergeCell ref="R24:AK24"/>
  </mergeCells>
  <conditionalFormatting sqref="V31">
    <cfRule type="expression" dxfId="567" priority="323">
      <formula>$AK31=0</formula>
    </cfRule>
  </conditionalFormatting>
  <conditionalFormatting sqref="V32">
    <cfRule type="expression" dxfId="566" priority="322">
      <formula>$AK32=0</formula>
    </cfRule>
  </conditionalFormatting>
  <conditionalFormatting sqref="V33">
    <cfRule type="expression" dxfId="565" priority="321">
      <formula>$AK33=0</formula>
    </cfRule>
  </conditionalFormatting>
  <conditionalFormatting sqref="V34:V37">
    <cfRule type="expression" dxfId="564" priority="320">
      <formula>$AK34=0</formula>
    </cfRule>
  </conditionalFormatting>
  <conditionalFormatting sqref="V38">
    <cfRule type="expression" dxfId="563" priority="316">
      <formula>$AK38=0</formula>
    </cfRule>
  </conditionalFormatting>
  <conditionalFormatting sqref="AJ31">
    <cfRule type="expression" dxfId="562" priority="307">
      <formula>$AK31=0</formula>
    </cfRule>
  </conditionalFormatting>
  <conditionalFormatting sqref="AJ32">
    <cfRule type="expression" dxfId="561" priority="306">
      <formula>$AK32=0</formula>
    </cfRule>
  </conditionalFormatting>
  <conditionalFormatting sqref="AJ33">
    <cfRule type="expression" dxfId="560" priority="305">
      <formula>$AK33=0</formula>
    </cfRule>
  </conditionalFormatting>
  <conditionalFormatting sqref="AJ34:AJ35">
    <cfRule type="expression" dxfId="559" priority="304">
      <formula>$AK34=0</formula>
    </cfRule>
  </conditionalFormatting>
  <conditionalFormatting sqref="AJ36">
    <cfRule type="expression" dxfId="558" priority="302">
      <formula>$AK36=0</formula>
    </cfRule>
  </conditionalFormatting>
  <conditionalFormatting sqref="AJ37">
    <cfRule type="expression" dxfId="557" priority="301">
      <formula>$AK37=0</formula>
    </cfRule>
  </conditionalFormatting>
  <conditionalFormatting sqref="AJ38">
    <cfRule type="expression" dxfId="556" priority="300">
      <formula>$AK38=0</formula>
    </cfRule>
  </conditionalFormatting>
  <conditionalFormatting sqref="W31:AI31">
    <cfRule type="expression" dxfId="555" priority="291">
      <formula>$AK31=0</formula>
    </cfRule>
  </conditionalFormatting>
  <conditionalFormatting sqref="W32:AI32">
    <cfRule type="expression" dxfId="554" priority="290">
      <formula>$AK32=0</formula>
    </cfRule>
  </conditionalFormatting>
  <conditionalFormatting sqref="W33:AI33">
    <cfRule type="expression" dxfId="553" priority="289">
      <formula>$AK33=0</formula>
    </cfRule>
  </conditionalFormatting>
  <conditionalFormatting sqref="W34:AI35">
    <cfRule type="expression" dxfId="552" priority="288">
      <formula>$AK34=0</formula>
    </cfRule>
  </conditionalFormatting>
  <conditionalFormatting sqref="W36:AI36">
    <cfRule type="expression" dxfId="551" priority="286">
      <formula>$AK36=0</formula>
    </cfRule>
  </conditionalFormatting>
  <conditionalFormatting sqref="W37:AI37">
    <cfRule type="expression" dxfId="550" priority="285">
      <formula>$AK37=0</formula>
    </cfRule>
  </conditionalFormatting>
  <conditionalFormatting sqref="W38:AI38">
    <cfRule type="expression" dxfId="549" priority="284">
      <formula>$AK38=0</formula>
    </cfRule>
  </conditionalFormatting>
  <conditionalFormatting sqref="Q24">
    <cfRule type="expression" dxfId="548" priority="283">
      <formula>Q24&lt;&gt;""</formula>
    </cfRule>
  </conditionalFormatting>
  <conditionalFormatting sqref="Q25">
    <cfRule type="expression" dxfId="547" priority="282">
      <formula>Q25&lt;&gt;""</formula>
    </cfRule>
  </conditionalFormatting>
  <conditionalFormatting sqref="Q26">
    <cfRule type="expression" dxfId="546" priority="280">
      <formula>Q26&lt;&gt;""</formula>
    </cfRule>
  </conditionalFormatting>
  <conditionalFormatting sqref="AB23">
    <cfRule type="expression" dxfId="545" priority="279">
      <formula>AB23&lt;&gt;""</formula>
    </cfRule>
  </conditionalFormatting>
  <conditionalFormatting sqref="AM23">
    <cfRule type="expression" dxfId="544" priority="276">
      <formula>AM23&lt;&gt;""</formula>
    </cfRule>
  </conditionalFormatting>
  <conditionalFormatting sqref="AM25">
    <cfRule type="expression" dxfId="543" priority="275">
      <formula>AM25&lt;&gt;""</formula>
    </cfRule>
  </conditionalFormatting>
  <conditionalFormatting sqref="B20">
    <cfRule type="expression" dxfId="542" priority="274">
      <formula>B20&lt;&gt;""</formula>
    </cfRule>
  </conditionalFormatting>
  <conditionalFormatting sqref="C20">
    <cfRule type="expression" dxfId="541" priority="273">
      <formula>C20&lt;&gt;""</formula>
    </cfRule>
  </conditionalFormatting>
  <conditionalFormatting sqref="D20">
    <cfRule type="expression" dxfId="540" priority="272">
      <formula>D20&lt;&gt;""</formula>
    </cfRule>
  </conditionalFormatting>
  <conditionalFormatting sqref="E20">
    <cfRule type="expression" dxfId="539" priority="271">
      <formula>E20&lt;&gt;""</formula>
    </cfRule>
  </conditionalFormatting>
  <conditionalFormatting sqref="F20">
    <cfRule type="expression" dxfId="538" priority="270">
      <formula>F20&lt;&gt;""</formula>
    </cfRule>
  </conditionalFormatting>
  <conditionalFormatting sqref="G20">
    <cfRule type="expression" dxfId="537" priority="269">
      <formula>G20&lt;&gt;""</formula>
    </cfRule>
  </conditionalFormatting>
  <conditionalFormatting sqref="H20">
    <cfRule type="expression" dxfId="536" priority="268">
      <formula>H20&lt;&gt;""</formula>
    </cfRule>
  </conditionalFormatting>
  <conditionalFormatting sqref="I20">
    <cfRule type="expression" dxfId="535" priority="267">
      <formula>I20&lt;&gt;""</formula>
    </cfRule>
  </conditionalFormatting>
  <conditionalFormatting sqref="J20">
    <cfRule type="expression" dxfId="534" priority="266">
      <formula>J20&lt;&gt;""</formula>
    </cfRule>
  </conditionalFormatting>
  <conditionalFormatting sqref="K20">
    <cfRule type="expression" dxfId="533" priority="265">
      <formula>K20&lt;&gt;""</formula>
    </cfRule>
  </conditionalFormatting>
  <conditionalFormatting sqref="L20">
    <cfRule type="expression" dxfId="532" priority="264">
      <formula>L20&lt;&gt;""</formula>
    </cfRule>
  </conditionalFormatting>
  <conditionalFormatting sqref="M20">
    <cfRule type="expression" dxfId="531" priority="263">
      <formula>M20&lt;&gt;""</formula>
    </cfRule>
  </conditionalFormatting>
  <conditionalFormatting sqref="N20">
    <cfRule type="expression" dxfId="530" priority="262">
      <formula>N20&lt;&gt;""</formula>
    </cfRule>
  </conditionalFormatting>
  <conditionalFormatting sqref="O20">
    <cfRule type="expression" dxfId="529" priority="261">
      <formula>O20&lt;&gt;""</formula>
    </cfRule>
  </conditionalFormatting>
  <conditionalFormatting sqref="P20">
    <cfRule type="expression" dxfId="528" priority="260">
      <formula>P20&lt;&gt;""</formula>
    </cfRule>
  </conditionalFormatting>
  <conditionalFormatting sqref="Q20">
    <cfRule type="expression" dxfId="527" priority="259">
      <formula>Q20&lt;&gt;""</formula>
    </cfRule>
  </conditionalFormatting>
  <conditionalFormatting sqref="R20">
    <cfRule type="expression" dxfId="526" priority="258">
      <formula>R20&lt;&gt;""</formula>
    </cfRule>
  </conditionalFormatting>
  <conditionalFormatting sqref="S20">
    <cfRule type="expression" dxfId="525" priority="257">
      <formula>S20&lt;&gt;""</formula>
    </cfRule>
  </conditionalFormatting>
  <conditionalFormatting sqref="T20">
    <cfRule type="expression" dxfId="524" priority="256">
      <formula>T20&lt;&gt;""</formula>
    </cfRule>
  </conditionalFormatting>
  <conditionalFormatting sqref="U20">
    <cfRule type="expression" dxfId="523" priority="255">
      <formula>U20&lt;&gt;""</formula>
    </cfRule>
  </conditionalFormatting>
  <conditionalFormatting sqref="V20">
    <cfRule type="expression" dxfId="522" priority="254">
      <formula>V20&lt;&gt;""</formula>
    </cfRule>
  </conditionalFormatting>
  <conditionalFormatting sqref="W20">
    <cfRule type="expression" dxfId="521" priority="253">
      <formula>W20&lt;&gt;""</formula>
    </cfRule>
  </conditionalFormatting>
  <conditionalFormatting sqref="X20">
    <cfRule type="expression" dxfId="520" priority="252">
      <formula>X20&lt;&gt;""</formula>
    </cfRule>
  </conditionalFormatting>
  <conditionalFormatting sqref="Y20">
    <cfRule type="expression" dxfId="519" priority="251">
      <formula>Y20&lt;&gt;""</formula>
    </cfRule>
  </conditionalFormatting>
  <conditionalFormatting sqref="Z20">
    <cfRule type="expression" dxfId="518" priority="250">
      <formula>Z20&lt;&gt;""</formula>
    </cfRule>
  </conditionalFormatting>
  <conditionalFormatting sqref="AA20">
    <cfRule type="expression" dxfId="517" priority="249">
      <formula>AA20&lt;&gt;""</formula>
    </cfRule>
  </conditionalFormatting>
  <conditionalFormatting sqref="AB20">
    <cfRule type="expression" dxfId="516" priority="248">
      <formula>AB20&lt;&gt;""</formula>
    </cfRule>
  </conditionalFormatting>
  <conditionalFormatting sqref="AC20">
    <cfRule type="expression" dxfId="515" priority="247">
      <formula>AC20&lt;&gt;""</formula>
    </cfRule>
  </conditionalFormatting>
  <conditionalFormatting sqref="AD20">
    <cfRule type="expression" dxfId="514" priority="246">
      <formula>AD20&lt;&gt;""</formula>
    </cfRule>
  </conditionalFormatting>
  <conditionalFormatting sqref="AE20">
    <cfRule type="expression" dxfId="513" priority="245">
      <formula>AE20&lt;&gt;""</formula>
    </cfRule>
  </conditionalFormatting>
  <conditionalFormatting sqref="AF20">
    <cfRule type="expression" dxfId="512" priority="244">
      <formula>AF20&lt;&gt;""</formula>
    </cfRule>
  </conditionalFormatting>
  <conditionalFormatting sqref="AG20">
    <cfRule type="expression" dxfId="511" priority="243">
      <formula>AG20&lt;&gt;""</formula>
    </cfRule>
  </conditionalFormatting>
  <conditionalFormatting sqref="AH20">
    <cfRule type="expression" dxfId="510" priority="242">
      <formula>AH20&lt;&gt;""</formula>
    </cfRule>
  </conditionalFormatting>
  <conditionalFormatting sqref="AI20">
    <cfRule type="expression" dxfId="509" priority="241">
      <formula>AI20&lt;&gt;""</formula>
    </cfRule>
  </conditionalFormatting>
  <conditionalFormatting sqref="AJ20">
    <cfRule type="expression" dxfId="508" priority="240">
      <formula>AJ20&lt;&gt;""</formula>
    </cfRule>
  </conditionalFormatting>
  <conditionalFormatting sqref="AK20">
    <cfRule type="expression" dxfId="507" priority="239">
      <formula>AK20&lt;&gt;""</formula>
    </cfRule>
  </conditionalFormatting>
  <conditionalFormatting sqref="AL20">
    <cfRule type="expression" dxfId="506" priority="238">
      <formula>AL20&lt;&gt;""</formula>
    </cfRule>
  </conditionalFormatting>
  <conditionalFormatting sqref="AM20">
    <cfRule type="expression" dxfId="505" priority="237">
      <formula>AM20&lt;&gt;""</formula>
    </cfRule>
  </conditionalFormatting>
  <conditionalFormatting sqref="AN20">
    <cfRule type="expression" dxfId="504" priority="236">
      <formula>AN20&lt;&gt;""</formula>
    </cfRule>
  </conditionalFormatting>
  <conditionalFormatting sqref="AO20">
    <cfRule type="expression" dxfId="503" priority="235">
      <formula>AO20&lt;&gt;""</formula>
    </cfRule>
  </conditionalFormatting>
  <conditionalFormatting sqref="AP20">
    <cfRule type="expression" dxfId="502" priority="234">
      <formula>AP20&lt;&gt;""</formula>
    </cfRule>
  </conditionalFormatting>
  <conditionalFormatting sqref="AQ20">
    <cfRule type="expression" dxfId="501" priority="233">
      <formula>AQ20&lt;&gt;""</formula>
    </cfRule>
  </conditionalFormatting>
  <conditionalFormatting sqref="AR20">
    <cfRule type="expression" dxfId="500" priority="232">
      <formula>AR20&lt;&gt;""</formula>
    </cfRule>
  </conditionalFormatting>
  <conditionalFormatting sqref="AS20">
    <cfRule type="expression" dxfId="499" priority="231">
      <formula>AS20&lt;&gt;""</formula>
    </cfRule>
  </conditionalFormatting>
  <conditionalFormatting sqref="AT20">
    <cfRule type="expression" dxfId="498" priority="230">
      <formula>AT20&lt;&gt;""</formula>
    </cfRule>
  </conditionalFormatting>
  <conditionalFormatting sqref="AU20">
    <cfRule type="expression" dxfId="497" priority="229">
      <formula>AU20&lt;&gt;""</formula>
    </cfRule>
  </conditionalFormatting>
  <conditionalFormatting sqref="AV20">
    <cfRule type="expression" dxfId="496" priority="228">
      <formula>AV20&lt;&gt;""</formula>
    </cfRule>
  </conditionalFormatting>
  <conditionalFormatting sqref="AW20">
    <cfRule type="expression" dxfId="495" priority="227">
      <formula>AW20&lt;&gt;""</formula>
    </cfRule>
  </conditionalFormatting>
  <conditionalFormatting sqref="AX20">
    <cfRule type="expression" dxfId="494" priority="226">
      <formula>AX20&lt;&gt;""</formula>
    </cfRule>
  </conditionalFormatting>
  <conditionalFormatting sqref="AY20">
    <cfRule type="expression" dxfId="493" priority="225">
      <formula>AY20&lt;&gt;""</formula>
    </cfRule>
  </conditionalFormatting>
  <conditionalFormatting sqref="AZ20">
    <cfRule type="expression" dxfId="492" priority="224">
      <formula>AZ20&lt;&gt;""</formula>
    </cfRule>
  </conditionalFormatting>
  <conditionalFormatting sqref="BA20">
    <cfRule type="expression" dxfId="491" priority="223">
      <formula>BA20&lt;&gt;""</formula>
    </cfRule>
  </conditionalFormatting>
  <conditionalFormatting sqref="B21">
    <cfRule type="expression" dxfId="490" priority="222">
      <formula>B21&lt;&gt;""</formula>
    </cfRule>
  </conditionalFormatting>
  <conditionalFormatting sqref="C21">
    <cfRule type="expression" dxfId="489" priority="221">
      <formula>C21&lt;&gt;""</formula>
    </cfRule>
  </conditionalFormatting>
  <conditionalFormatting sqref="D21">
    <cfRule type="expression" dxfId="488" priority="220">
      <formula>D21&lt;&gt;""</formula>
    </cfRule>
  </conditionalFormatting>
  <conditionalFormatting sqref="E21">
    <cfRule type="expression" dxfId="487" priority="219">
      <formula>E21&lt;&gt;""</formula>
    </cfRule>
  </conditionalFormatting>
  <conditionalFormatting sqref="F21">
    <cfRule type="expression" dxfId="486" priority="218">
      <formula>F21&lt;&gt;""</formula>
    </cfRule>
  </conditionalFormatting>
  <conditionalFormatting sqref="G21">
    <cfRule type="expression" dxfId="485" priority="217">
      <formula>G21&lt;&gt;""</formula>
    </cfRule>
  </conditionalFormatting>
  <conditionalFormatting sqref="H21">
    <cfRule type="expression" dxfId="484" priority="216">
      <formula>H21&lt;&gt;""</formula>
    </cfRule>
  </conditionalFormatting>
  <conditionalFormatting sqref="I21">
    <cfRule type="expression" dxfId="483" priority="215">
      <formula>I21&lt;&gt;""</formula>
    </cfRule>
  </conditionalFormatting>
  <conditionalFormatting sqref="J21">
    <cfRule type="expression" dxfId="482" priority="214">
      <formula>J21&lt;&gt;""</formula>
    </cfRule>
  </conditionalFormatting>
  <conditionalFormatting sqref="K21">
    <cfRule type="expression" dxfId="481" priority="213">
      <formula>K21&lt;&gt;""</formula>
    </cfRule>
  </conditionalFormatting>
  <conditionalFormatting sqref="L21">
    <cfRule type="expression" dxfId="480" priority="212">
      <formula>L21&lt;&gt;""</formula>
    </cfRule>
  </conditionalFormatting>
  <conditionalFormatting sqref="M21">
    <cfRule type="expression" dxfId="479" priority="211">
      <formula>M21&lt;&gt;""</formula>
    </cfRule>
  </conditionalFormatting>
  <conditionalFormatting sqref="N21">
    <cfRule type="expression" dxfId="478" priority="210">
      <formula>N21&lt;&gt;""</formula>
    </cfRule>
  </conditionalFormatting>
  <conditionalFormatting sqref="O21">
    <cfRule type="expression" dxfId="477" priority="209">
      <formula>O21&lt;&gt;""</formula>
    </cfRule>
  </conditionalFormatting>
  <conditionalFormatting sqref="P21">
    <cfRule type="expression" dxfId="476" priority="208">
      <formula>P21&lt;&gt;""</formula>
    </cfRule>
  </conditionalFormatting>
  <conditionalFormatting sqref="Q21">
    <cfRule type="expression" dxfId="475" priority="207">
      <formula>Q21&lt;&gt;""</formula>
    </cfRule>
  </conditionalFormatting>
  <conditionalFormatting sqref="R21">
    <cfRule type="expression" dxfId="474" priority="206">
      <formula>R21&lt;&gt;""</formula>
    </cfRule>
  </conditionalFormatting>
  <conditionalFormatting sqref="S21">
    <cfRule type="expression" dxfId="473" priority="205">
      <formula>S21&lt;&gt;""</formula>
    </cfRule>
  </conditionalFormatting>
  <conditionalFormatting sqref="T21">
    <cfRule type="expression" dxfId="472" priority="204">
      <formula>T21&lt;&gt;""</formula>
    </cfRule>
  </conditionalFormatting>
  <conditionalFormatting sqref="U21">
    <cfRule type="expression" dxfId="471" priority="203">
      <formula>U21&lt;&gt;""</formula>
    </cfRule>
  </conditionalFormatting>
  <conditionalFormatting sqref="V21">
    <cfRule type="expression" dxfId="470" priority="202">
      <formula>V21&lt;&gt;""</formula>
    </cfRule>
  </conditionalFormatting>
  <conditionalFormatting sqref="W21">
    <cfRule type="expression" dxfId="469" priority="201">
      <formula>W21&lt;&gt;""</formula>
    </cfRule>
  </conditionalFormatting>
  <conditionalFormatting sqref="X21">
    <cfRule type="expression" dxfId="468" priority="200">
      <formula>X21&lt;&gt;""</formula>
    </cfRule>
  </conditionalFormatting>
  <conditionalFormatting sqref="Y21">
    <cfRule type="expression" dxfId="467" priority="199">
      <formula>Y21&lt;&gt;""</formula>
    </cfRule>
  </conditionalFormatting>
  <conditionalFormatting sqref="Z21">
    <cfRule type="expression" dxfId="466" priority="198">
      <formula>Z21&lt;&gt;""</formula>
    </cfRule>
  </conditionalFormatting>
  <conditionalFormatting sqref="AA21">
    <cfRule type="expression" dxfId="465" priority="197">
      <formula>AA21&lt;&gt;""</formula>
    </cfRule>
  </conditionalFormatting>
  <conditionalFormatting sqref="AB21">
    <cfRule type="expression" dxfId="464" priority="196">
      <formula>AB21&lt;&gt;""</formula>
    </cfRule>
  </conditionalFormatting>
  <conditionalFormatting sqref="AC21">
    <cfRule type="expression" dxfId="463" priority="195">
      <formula>AC21&lt;&gt;""</formula>
    </cfRule>
  </conditionalFormatting>
  <conditionalFormatting sqref="AD21">
    <cfRule type="expression" dxfId="462" priority="194">
      <formula>AD21&lt;&gt;""</formula>
    </cfRule>
  </conditionalFormatting>
  <conditionalFormatting sqref="AE21">
    <cfRule type="expression" dxfId="461" priority="193">
      <formula>AE21&lt;&gt;""</formula>
    </cfRule>
  </conditionalFormatting>
  <conditionalFormatting sqref="AF21">
    <cfRule type="expression" dxfId="460" priority="192">
      <formula>AF21&lt;&gt;""</formula>
    </cfRule>
  </conditionalFormatting>
  <conditionalFormatting sqref="AG21">
    <cfRule type="expression" dxfId="459" priority="191">
      <formula>AG21&lt;&gt;""</formula>
    </cfRule>
  </conditionalFormatting>
  <conditionalFormatting sqref="AH21">
    <cfRule type="expression" dxfId="458" priority="190">
      <formula>AH21&lt;&gt;""</formula>
    </cfRule>
  </conditionalFormatting>
  <conditionalFormatting sqref="AI21">
    <cfRule type="expression" dxfId="457" priority="189">
      <formula>AI21&lt;&gt;""</formula>
    </cfRule>
  </conditionalFormatting>
  <conditionalFormatting sqref="AJ21">
    <cfRule type="expression" dxfId="456" priority="188">
      <formula>AJ21&lt;&gt;""</formula>
    </cfRule>
  </conditionalFormatting>
  <conditionalFormatting sqref="AK21">
    <cfRule type="expression" dxfId="455" priority="187">
      <formula>AK21&lt;&gt;""</formula>
    </cfRule>
  </conditionalFormatting>
  <conditionalFormatting sqref="AL21">
    <cfRule type="expression" dxfId="454" priority="186">
      <formula>AL21&lt;&gt;""</formula>
    </cfRule>
  </conditionalFormatting>
  <conditionalFormatting sqref="AM21">
    <cfRule type="expression" dxfId="453" priority="185">
      <formula>AM21&lt;&gt;""</formula>
    </cfRule>
  </conditionalFormatting>
  <conditionalFormatting sqref="AN21">
    <cfRule type="expression" dxfId="452" priority="184">
      <formula>AN21&lt;&gt;""</formula>
    </cfRule>
  </conditionalFormatting>
  <conditionalFormatting sqref="AO21">
    <cfRule type="expression" dxfId="451" priority="183">
      <formula>AO21&lt;&gt;""</formula>
    </cfRule>
  </conditionalFormatting>
  <conditionalFormatting sqref="AP21">
    <cfRule type="expression" dxfId="450" priority="182">
      <formula>AP21&lt;&gt;""</formula>
    </cfRule>
  </conditionalFormatting>
  <conditionalFormatting sqref="AQ21">
    <cfRule type="expression" dxfId="449" priority="181">
      <formula>AQ21&lt;&gt;""</formula>
    </cfRule>
  </conditionalFormatting>
  <conditionalFormatting sqref="AR21">
    <cfRule type="expression" dxfId="448" priority="180">
      <formula>AR21&lt;&gt;""</formula>
    </cfRule>
  </conditionalFormatting>
  <conditionalFormatting sqref="AS21">
    <cfRule type="expression" dxfId="447" priority="179">
      <formula>AS21&lt;&gt;""</formula>
    </cfRule>
  </conditionalFormatting>
  <conditionalFormatting sqref="AT21">
    <cfRule type="expression" dxfId="446" priority="178">
      <formula>AT21&lt;&gt;""</formula>
    </cfRule>
  </conditionalFormatting>
  <conditionalFormatting sqref="AU21">
    <cfRule type="expression" dxfId="445" priority="177">
      <formula>AU21&lt;&gt;""</formula>
    </cfRule>
  </conditionalFormatting>
  <conditionalFormatting sqref="AV21">
    <cfRule type="expression" dxfId="444" priority="176">
      <formula>AV21&lt;&gt;""</formula>
    </cfRule>
  </conditionalFormatting>
  <conditionalFormatting sqref="AW21">
    <cfRule type="expression" dxfId="443" priority="175">
      <formula>AW21&lt;&gt;""</formula>
    </cfRule>
  </conditionalFormatting>
  <conditionalFormatting sqref="AX21">
    <cfRule type="expression" dxfId="442" priority="174">
      <formula>AX21&lt;&gt;""</formula>
    </cfRule>
  </conditionalFormatting>
  <conditionalFormatting sqref="AY21">
    <cfRule type="expression" dxfId="441" priority="173">
      <formula>AY21&lt;&gt;""</formula>
    </cfRule>
  </conditionalFormatting>
  <conditionalFormatting sqref="AZ21">
    <cfRule type="expression" dxfId="440" priority="172">
      <formula>AZ21&lt;&gt;""</formula>
    </cfRule>
  </conditionalFormatting>
  <conditionalFormatting sqref="BA21">
    <cfRule type="expression" dxfId="439" priority="171">
      <formula>BA21&lt;&gt;""</formula>
    </cfRule>
  </conditionalFormatting>
  <conditionalFormatting sqref="B22">
    <cfRule type="expression" dxfId="438" priority="170">
      <formula>B22&lt;&gt;""</formula>
    </cfRule>
  </conditionalFormatting>
  <conditionalFormatting sqref="C22">
    <cfRule type="expression" dxfId="437" priority="169">
      <formula>C22&lt;&gt;""</formula>
    </cfRule>
  </conditionalFormatting>
  <conditionalFormatting sqref="D22">
    <cfRule type="expression" dxfId="436" priority="168">
      <formula>D22&lt;&gt;""</formula>
    </cfRule>
  </conditionalFormatting>
  <conditionalFormatting sqref="E22">
    <cfRule type="expression" dxfId="435" priority="167">
      <formula>E22&lt;&gt;""</formula>
    </cfRule>
  </conditionalFormatting>
  <conditionalFormatting sqref="F22">
    <cfRule type="expression" dxfId="434" priority="166">
      <formula>F22&lt;&gt;""</formula>
    </cfRule>
  </conditionalFormatting>
  <conditionalFormatting sqref="G22">
    <cfRule type="expression" dxfId="433" priority="165">
      <formula>G22&lt;&gt;""</formula>
    </cfRule>
  </conditionalFormatting>
  <conditionalFormatting sqref="H22">
    <cfRule type="expression" dxfId="432" priority="164">
      <formula>H22&lt;&gt;""</formula>
    </cfRule>
  </conditionalFormatting>
  <conditionalFormatting sqref="I22">
    <cfRule type="expression" dxfId="431" priority="163">
      <formula>I22&lt;&gt;""</formula>
    </cfRule>
  </conditionalFormatting>
  <conditionalFormatting sqref="J22">
    <cfRule type="expression" dxfId="430" priority="162">
      <formula>J22&lt;&gt;""</formula>
    </cfRule>
  </conditionalFormatting>
  <conditionalFormatting sqref="K22">
    <cfRule type="expression" dxfId="429" priority="161">
      <formula>K22&lt;&gt;""</formula>
    </cfRule>
  </conditionalFormatting>
  <conditionalFormatting sqref="L22">
    <cfRule type="expression" dxfId="428" priority="160">
      <formula>L22&lt;&gt;""</formula>
    </cfRule>
  </conditionalFormatting>
  <conditionalFormatting sqref="N22">
    <cfRule type="expression" dxfId="427" priority="159">
      <formula>N22&lt;&gt;""</formula>
    </cfRule>
  </conditionalFormatting>
  <conditionalFormatting sqref="M22">
    <cfRule type="expression" dxfId="426" priority="158">
      <formula>M22&lt;&gt;""</formula>
    </cfRule>
  </conditionalFormatting>
  <conditionalFormatting sqref="O22">
    <cfRule type="expression" dxfId="425" priority="157">
      <formula>O22&lt;&gt;""</formula>
    </cfRule>
  </conditionalFormatting>
  <conditionalFormatting sqref="P22">
    <cfRule type="expression" dxfId="424" priority="156">
      <formula>P22&lt;&gt;""</formula>
    </cfRule>
  </conditionalFormatting>
  <conditionalFormatting sqref="Q22">
    <cfRule type="expression" dxfId="423" priority="155">
      <formula>Q22&lt;&gt;""</formula>
    </cfRule>
  </conditionalFormatting>
  <conditionalFormatting sqref="R22">
    <cfRule type="expression" dxfId="422" priority="154">
      <formula>R22&lt;&gt;""</formula>
    </cfRule>
  </conditionalFormatting>
  <conditionalFormatting sqref="S22">
    <cfRule type="expression" dxfId="421" priority="153">
      <formula>S22&lt;&gt;""</formula>
    </cfRule>
  </conditionalFormatting>
  <conditionalFormatting sqref="T22">
    <cfRule type="expression" dxfId="420" priority="152">
      <formula>T22&lt;&gt;""</formula>
    </cfRule>
  </conditionalFormatting>
  <conditionalFormatting sqref="U22">
    <cfRule type="expression" dxfId="419" priority="151">
      <formula>U22&lt;&gt;""</formula>
    </cfRule>
  </conditionalFormatting>
  <conditionalFormatting sqref="V22">
    <cfRule type="expression" dxfId="418" priority="150">
      <formula>V22&lt;&gt;""</formula>
    </cfRule>
  </conditionalFormatting>
  <conditionalFormatting sqref="W22">
    <cfRule type="expression" dxfId="417" priority="149">
      <formula>W22&lt;&gt;""</formula>
    </cfRule>
  </conditionalFormatting>
  <conditionalFormatting sqref="X22">
    <cfRule type="expression" dxfId="416" priority="148">
      <formula>X22&lt;&gt;""</formula>
    </cfRule>
  </conditionalFormatting>
  <conditionalFormatting sqref="Y22">
    <cfRule type="expression" dxfId="415" priority="147">
      <formula>Y22&lt;&gt;""</formula>
    </cfRule>
  </conditionalFormatting>
  <conditionalFormatting sqref="Z22">
    <cfRule type="expression" dxfId="414" priority="146">
      <formula>Z22&lt;&gt;""</formula>
    </cfRule>
  </conditionalFormatting>
  <conditionalFormatting sqref="AA22">
    <cfRule type="expression" dxfId="413" priority="145">
      <formula>AA22&lt;&gt;""</formula>
    </cfRule>
  </conditionalFormatting>
  <conditionalFormatting sqref="AB22">
    <cfRule type="expression" dxfId="412" priority="144">
      <formula>AB22&lt;&gt;""</formula>
    </cfRule>
  </conditionalFormatting>
  <conditionalFormatting sqref="AC22">
    <cfRule type="expression" dxfId="411" priority="143">
      <formula>AC22&lt;&gt;""</formula>
    </cfRule>
  </conditionalFormatting>
  <conditionalFormatting sqref="AD22">
    <cfRule type="expression" dxfId="410" priority="142">
      <formula>AD22&lt;&gt;""</formula>
    </cfRule>
  </conditionalFormatting>
  <conditionalFormatting sqref="AE22">
    <cfRule type="expression" dxfId="409" priority="141">
      <formula>AE22&lt;&gt;""</formula>
    </cfRule>
  </conditionalFormatting>
  <conditionalFormatting sqref="AF22">
    <cfRule type="expression" dxfId="408" priority="140">
      <formula>AF22&lt;&gt;""</formula>
    </cfRule>
  </conditionalFormatting>
  <conditionalFormatting sqref="AG22">
    <cfRule type="expression" dxfId="407" priority="139">
      <formula>AG22&lt;&gt;""</formula>
    </cfRule>
  </conditionalFormatting>
  <conditionalFormatting sqref="AH22">
    <cfRule type="expression" dxfId="406" priority="138">
      <formula>AH22&lt;&gt;""</formula>
    </cfRule>
  </conditionalFormatting>
  <conditionalFormatting sqref="AI22">
    <cfRule type="expression" dxfId="405" priority="137">
      <formula>AI22&lt;&gt;""</formula>
    </cfRule>
  </conditionalFormatting>
  <conditionalFormatting sqref="AJ22">
    <cfRule type="expression" dxfId="404" priority="136">
      <formula>AJ22&lt;&gt;""</formula>
    </cfRule>
  </conditionalFormatting>
  <conditionalFormatting sqref="AK22">
    <cfRule type="expression" dxfId="403" priority="135">
      <formula>AK22&lt;&gt;""</formula>
    </cfRule>
  </conditionalFormatting>
  <conditionalFormatting sqref="AL22">
    <cfRule type="expression" dxfId="402" priority="134">
      <formula>AL22&lt;&gt;""</formula>
    </cfRule>
  </conditionalFormatting>
  <conditionalFormatting sqref="AM22">
    <cfRule type="expression" dxfId="401" priority="133">
      <formula>AM22&lt;&gt;""</formula>
    </cfRule>
  </conditionalFormatting>
  <conditionalFormatting sqref="AN22">
    <cfRule type="expression" dxfId="400" priority="132">
      <formula>AN22&lt;&gt;""</formula>
    </cfRule>
  </conditionalFormatting>
  <conditionalFormatting sqref="AO22">
    <cfRule type="expression" dxfId="399" priority="131">
      <formula>AO22&lt;&gt;""</formula>
    </cfRule>
  </conditionalFormatting>
  <conditionalFormatting sqref="AP22">
    <cfRule type="expression" dxfId="398" priority="130">
      <formula>AP22&lt;&gt;""</formula>
    </cfRule>
  </conditionalFormatting>
  <conditionalFormatting sqref="AQ22">
    <cfRule type="expression" dxfId="397" priority="129">
      <formula>AQ22&lt;&gt;""</formula>
    </cfRule>
  </conditionalFormatting>
  <conditionalFormatting sqref="AR22">
    <cfRule type="expression" dxfId="396" priority="128">
      <formula>AR22&lt;&gt;""</formula>
    </cfRule>
  </conditionalFormatting>
  <conditionalFormatting sqref="AS22">
    <cfRule type="expression" dxfId="395" priority="127">
      <formula>AS22&lt;&gt;""</formula>
    </cfRule>
  </conditionalFormatting>
  <conditionalFormatting sqref="AT22">
    <cfRule type="expression" dxfId="394" priority="126">
      <formula>AT22&lt;&gt;""</formula>
    </cfRule>
  </conditionalFormatting>
  <conditionalFormatting sqref="AU22">
    <cfRule type="expression" dxfId="393" priority="125">
      <formula>AU22&lt;&gt;""</formula>
    </cfRule>
  </conditionalFormatting>
  <conditionalFormatting sqref="AV22">
    <cfRule type="expression" dxfId="392" priority="124">
      <formula>AV22&lt;&gt;""</formula>
    </cfRule>
  </conditionalFormatting>
  <conditionalFormatting sqref="AW22">
    <cfRule type="expression" dxfId="391" priority="123">
      <formula>AW22&lt;&gt;""</formula>
    </cfRule>
  </conditionalFormatting>
  <conditionalFormatting sqref="AX22">
    <cfRule type="expression" dxfId="390" priority="122">
      <formula>AX22&lt;&gt;""</formula>
    </cfRule>
  </conditionalFormatting>
  <conditionalFormatting sqref="AY22">
    <cfRule type="expression" dxfId="389" priority="121">
      <formula>AY22&lt;&gt;""</formula>
    </cfRule>
  </conditionalFormatting>
  <conditionalFormatting sqref="AZ22">
    <cfRule type="expression" dxfId="388" priority="120">
      <formula>AZ22&lt;&gt;""</formula>
    </cfRule>
  </conditionalFormatting>
  <conditionalFormatting sqref="BA22">
    <cfRule type="expression" dxfId="387" priority="119">
      <formula>BA22&lt;&gt;""</formula>
    </cfRule>
  </conditionalFormatting>
  <conditionalFormatting sqref="AO32:AU32">
    <cfRule type="expression" dxfId="386" priority="12">
      <formula>$BA$32&gt;0</formula>
    </cfRule>
  </conditionalFormatting>
  <conditionalFormatting sqref="AV32:AZ32">
    <cfRule type="expression" dxfId="385" priority="11">
      <formula>$BA$32&gt;0</formula>
    </cfRule>
  </conditionalFormatting>
  <conditionalFormatting sqref="BA32">
    <cfRule type="cellIs" dxfId="384" priority="10" operator="greaterThan">
      <formula>0</formula>
    </cfRule>
  </conditionalFormatting>
  <conditionalFormatting sqref="AK38:AL38">
    <cfRule type="cellIs" dxfId="383" priority="9" operator="equal">
      <formula>0</formula>
    </cfRule>
  </conditionalFormatting>
  <conditionalFormatting sqref="AK37:AL37">
    <cfRule type="cellIs" dxfId="382" priority="8" operator="equal">
      <formula>0</formula>
    </cfRule>
  </conditionalFormatting>
  <conditionalFormatting sqref="AK36:AL36">
    <cfRule type="cellIs" dxfId="381" priority="7" operator="equal">
      <formula>0</formula>
    </cfRule>
  </conditionalFormatting>
  <conditionalFormatting sqref="AK34:AL35">
    <cfRule type="cellIs" dxfId="380" priority="5" operator="equal">
      <formula>0</formula>
    </cfRule>
  </conditionalFormatting>
  <conditionalFormatting sqref="AK33:AL33">
    <cfRule type="cellIs" dxfId="379" priority="4" operator="equal">
      <formula>0</formula>
    </cfRule>
  </conditionalFormatting>
  <conditionalFormatting sqref="AK32:AL32">
    <cfRule type="cellIs" dxfId="378" priority="3" operator="equal">
      <formula>0</formula>
    </cfRule>
  </conditionalFormatting>
  <conditionalFormatting sqref="AK31:AL31">
    <cfRule type="cellIs" dxfId="377" priority="2" operator="equal">
      <formula>0</formula>
    </cfRule>
  </conditionalFormatting>
  <conditionalFormatting sqref="A34:T34">
    <cfRule type="cellIs" dxfId="376" priority="1" operator="notEqual">
      <formula>""</formula>
    </cfRule>
  </conditionalFormatting>
  <pageMargins left="0.27559055118110237" right="0.27559055118110237" top="0.39370078740157483" bottom="0.27559055118110237" header="0" footer="0"/>
  <pageSetup paperSize="9" scale="59" orientation="landscape" verticalDpi="300" r:id="rId1"/>
  <headerFooter>
    <oddFooter>&amp;L&amp;F&amp;C&amp;A&amp;R&amp;P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31"/>
  <sheetViews>
    <sheetView zoomScaleNormal="100" workbookViewId="0">
      <pane xSplit="2" ySplit="4" topLeftCell="C98" activePane="bottomRight" state="frozen"/>
      <selection pane="topRight" activeCell="C1" sqref="C1"/>
      <selection pane="bottomLeft" activeCell="A5" sqref="A5"/>
      <selection pane="bottomRight" activeCell="B11" sqref="B11"/>
    </sheetView>
  </sheetViews>
  <sheetFormatPr defaultRowHeight="15" outlineLevelCol="1" x14ac:dyDescent="0.25"/>
  <cols>
    <col min="1" max="1" width="9.42578125" customWidth="1"/>
    <col min="2" max="2" width="26" customWidth="1"/>
    <col min="3" max="3" width="3.28515625" customWidth="1"/>
    <col min="4" max="5" width="3.7109375" customWidth="1"/>
    <col min="6" max="7" width="3" customWidth="1"/>
    <col min="8" max="8" width="3.28515625" customWidth="1"/>
    <col min="9" max="12" width="3" customWidth="1"/>
    <col min="13" max="13" width="4.28515625" customWidth="1"/>
    <col min="14" max="17" width="3" customWidth="1"/>
    <col min="18" max="18" width="4.140625" customWidth="1"/>
    <col min="19" max="22" width="3" customWidth="1"/>
    <col min="23" max="23" width="4.42578125" hidden="1" customWidth="1"/>
    <col min="24" max="27" width="3" hidden="1" customWidth="1"/>
    <col min="28" max="28" width="3.28515625" hidden="1" customWidth="1"/>
    <col min="29" max="32" width="3" hidden="1" customWidth="1"/>
    <col min="33" max="33" width="1.85546875" customWidth="1"/>
    <col min="34" max="37" width="6.140625" style="35" customWidth="1"/>
    <col min="38" max="38" width="6.42578125" style="1" bestFit="1" customWidth="1"/>
    <col min="39" max="39" width="6.28515625" style="1" customWidth="1"/>
    <col min="40" max="40" width="3.5703125" style="1" customWidth="1"/>
    <col min="41" max="42" width="2.140625" customWidth="1"/>
    <col min="43" max="48" width="3" hidden="1" customWidth="1" outlineLevel="1"/>
    <col min="49" max="49" width="4.28515625" hidden="1" customWidth="1" outlineLevel="1"/>
    <col min="50" max="55" width="3" hidden="1" customWidth="1" outlineLevel="1"/>
    <col min="56" max="56" width="4.28515625" hidden="1" customWidth="1" outlineLevel="1"/>
    <col min="57" max="57" width="4" hidden="1" customWidth="1" outlineLevel="1"/>
    <col min="58" max="58" width="4.42578125" hidden="1" customWidth="1" outlineLevel="1"/>
    <col min="59" max="59" width="4.7109375" customWidth="1" collapsed="1"/>
    <col min="60" max="60" width="3.7109375" customWidth="1"/>
    <col min="61" max="66" width="3" hidden="1" customWidth="1" outlineLevel="1"/>
    <col min="67" max="67" width="4.85546875" hidden="1" customWidth="1" outlineLevel="1"/>
    <col min="68" max="76" width="3" hidden="1" customWidth="1" outlineLevel="1"/>
    <col min="77" max="77" width="4.42578125" customWidth="1" collapsed="1"/>
    <col min="78" max="78" width="3.7109375" customWidth="1"/>
    <col min="79" max="87" width="3" hidden="1" customWidth="1" outlineLevel="1"/>
    <col min="88" max="88" width="3" customWidth="1" collapsed="1"/>
    <col min="89" max="89" width="3" customWidth="1"/>
    <col min="90" max="98" width="3" hidden="1" customWidth="1" outlineLevel="1"/>
    <col min="99" max="99" width="3" customWidth="1" collapsed="1"/>
    <col min="100" max="100" width="3" customWidth="1"/>
    <col min="101" max="109" width="3" hidden="1" customWidth="1" outlineLevel="1"/>
    <col min="110" max="110" width="3" customWidth="1" collapsed="1"/>
    <col min="111" max="111" width="3" style="58" customWidth="1"/>
    <col min="112" max="116" width="3" style="58" hidden="1" customWidth="1" outlineLevel="1"/>
    <col min="117" max="117" width="3" style="58" customWidth="1" collapsed="1"/>
    <col min="118" max="119" width="3" customWidth="1"/>
  </cols>
  <sheetData>
    <row r="1" spans="1:117" ht="23.25" customHeight="1" x14ac:dyDescent="0.25">
      <c r="A1" s="362" t="s">
        <v>28</v>
      </c>
      <c r="B1" s="361" t="s">
        <v>27</v>
      </c>
      <c r="C1" s="358" t="s">
        <v>23</v>
      </c>
      <c r="D1" s="359"/>
      <c r="E1" s="359"/>
      <c r="F1" s="359"/>
      <c r="G1" s="359"/>
      <c r="H1" s="359"/>
      <c r="I1" s="359"/>
      <c r="J1" s="359"/>
      <c r="K1" s="359"/>
      <c r="L1" s="360"/>
      <c r="M1" s="358" t="s">
        <v>23</v>
      </c>
      <c r="N1" s="359"/>
      <c r="O1" s="359"/>
      <c r="P1" s="359"/>
      <c r="Q1" s="359"/>
      <c r="R1" s="359"/>
      <c r="S1" s="359"/>
      <c r="T1" s="359"/>
      <c r="U1" s="359"/>
      <c r="V1" s="360"/>
      <c r="W1" s="358" t="s">
        <v>23</v>
      </c>
      <c r="X1" s="359"/>
      <c r="Y1" s="359"/>
      <c r="Z1" s="359"/>
      <c r="AA1" s="359"/>
      <c r="AB1" s="359"/>
      <c r="AC1" s="359"/>
      <c r="AD1" s="359"/>
      <c r="AE1" s="359"/>
      <c r="AF1" s="360"/>
      <c r="AG1" s="46"/>
      <c r="AH1" s="39"/>
      <c r="AI1" s="356" t="s">
        <v>299</v>
      </c>
      <c r="AJ1" s="356" t="s">
        <v>300</v>
      </c>
      <c r="AK1" s="356" t="s">
        <v>301</v>
      </c>
      <c r="AM1" s="371" t="s">
        <v>22</v>
      </c>
      <c r="AN1" s="371"/>
      <c r="AO1" s="58"/>
      <c r="AP1" s="58"/>
      <c r="AQ1" s="369" t="s">
        <v>91</v>
      </c>
      <c r="AR1" s="369"/>
      <c r="AS1" s="369"/>
      <c r="AT1" s="369"/>
      <c r="AU1" s="369"/>
      <c r="AV1" s="369"/>
      <c r="AW1" s="58"/>
      <c r="AX1" s="58">
        <v>1</v>
      </c>
      <c r="AY1" s="58">
        <v>2</v>
      </c>
      <c r="AZ1" s="58">
        <v>3</v>
      </c>
      <c r="BA1" s="58">
        <v>4</v>
      </c>
      <c r="BB1" s="58">
        <v>5</v>
      </c>
      <c r="BC1" s="58">
        <v>6</v>
      </c>
      <c r="BD1" s="58" t="s">
        <v>8</v>
      </c>
      <c r="BE1" s="58"/>
      <c r="BF1" s="58"/>
      <c r="BG1" s="370" t="s">
        <v>93</v>
      </c>
      <c r="BH1" s="58"/>
      <c r="BI1" s="369" t="s">
        <v>96</v>
      </c>
      <c r="BJ1" s="369"/>
      <c r="BK1" s="369"/>
      <c r="BL1" s="369"/>
      <c r="BM1" s="369"/>
      <c r="BN1" s="369"/>
      <c r="BO1" s="59" t="s">
        <v>10</v>
      </c>
      <c r="BP1" s="58">
        <v>1</v>
      </c>
      <c r="BQ1" s="58">
        <v>2</v>
      </c>
      <c r="BR1" s="58">
        <v>3</v>
      </c>
      <c r="BS1" s="58">
        <v>4</v>
      </c>
      <c r="BT1" s="58">
        <v>5</v>
      </c>
      <c r="BU1" s="58">
        <v>6</v>
      </c>
      <c r="BV1" s="58" t="s">
        <v>98</v>
      </c>
      <c r="BW1" s="58"/>
      <c r="BX1" s="58"/>
      <c r="BY1" s="370" t="s">
        <v>92</v>
      </c>
      <c r="BZ1" s="58"/>
      <c r="CA1" s="369" t="s">
        <v>97</v>
      </c>
      <c r="CB1" s="369"/>
      <c r="CC1" s="369"/>
      <c r="CD1" s="369"/>
      <c r="CE1" s="369"/>
      <c r="CF1" s="369"/>
      <c r="CG1" s="58"/>
      <c r="CH1" s="58"/>
      <c r="CI1" s="58"/>
      <c r="CJ1" s="370" t="s">
        <v>94</v>
      </c>
      <c r="CK1" s="58"/>
      <c r="CL1" s="171" t="s">
        <v>100</v>
      </c>
      <c r="CM1" s="171"/>
      <c r="CN1" s="171"/>
      <c r="CO1" s="171"/>
      <c r="CP1" s="171"/>
      <c r="CQ1" s="171"/>
      <c r="CR1" s="58" t="s">
        <v>101</v>
      </c>
      <c r="CS1" s="58"/>
      <c r="CT1" s="58"/>
      <c r="CU1" s="370" t="s">
        <v>99</v>
      </c>
      <c r="DC1" t="s">
        <v>10</v>
      </c>
      <c r="DF1" s="370" t="s">
        <v>144</v>
      </c>
      <c r="DM1" s="370" t="s">
        <v>302</v>
      </c>
    </row>
    <row r="2" spans="1:117" ht="15" customHeight="1" x14ac:dyDescent="0.25">
      <c r="A2" s="362"/>
      <c r="B2" s="361"/>
      <c r="C2" s="358" t="s">
        <v>5</v>
      </c>
      <c r="D2" s="359"/>
      <c r="E2" s="359"/>
      <c r="F2" s="359"/>
      <c r="G2" s="359"/>
      <c r="H2" s="359"/>
      <c r="I2" s="359"/>
      <c r="J2" s="359"/>
      <c r="K2" s="359"/>
      <c r="L2" s="360"/>
      <c r="M2" s="358" t="s">
        <v>4</v>
      </c>
      <c r="N2" s="359"/>
      <c r="O2" s="359"/>
      <c r="P2" s="359"/>
      <c r="Q2" s="359"/>
      <c r="R2" s="359"/>
      <c r="S2" s="359"/>
      <c r="T2" s="359"/>
      <c r="U2" s="359"/>
      <c r="V2" s="360"/>
      <c r="W2" s="358" t="s">
        <v>3</v>
      </c>
      <c r="X2" s="359"/>
      <c r="Y2" s="359"/>
      <c r="Z2" s="359"/>
      <c r="AA2" s="359"/>
      <c r="AB2" s="359"/>
      <c r="AC2" s="359"/>
      <c r="AD2" s="359"/>
      <c r="AE2" s="359"/>
      <c r="AF2" s="360"/>
      <c r="AG2" s="46"/>
      <c r="AH2" s="39"/>
      <c r="AI2" s="357"/>
      <c r="AJ2" s="357"/>
      <c r="AK2" s="357"/>
      <c r="AL2" s="55"/>
      <c r="AM2" s="56">
        <f>1/3</f>
        <v>0.33333333333333331</v>
      </c>
      <c r="AN2" s="136" t="s">
        <v>19</v>
      </c>
      <c r="AO2" s="58"/>
      <c r="AP2" s="58"/>
      <c r="AQ2" s="58">
        <v>1</v>
      </c>
      <c r="AR2" s="58">
        <v>2</v>
      </c>
      <c r="AS2" s="58">
        <v>3</v>
      </c>
      <c r="AT2" s="58">
        <v>4</v>
      </c>
      <c r="AU2" s="58">
        <v>5</v>
      </c>
      <c r="AV2" s="58">
        <v>6</v>
      </c>
      <c r="AW2" s="58" t="s">
        <v>8</v>
      </c>
      <c r="AX2" s="58">
        <f t="shared" ref="AX2:BC2" ca="1" si="0">COUNTIF(AX$10:AX$140,AQ$2&amp;$BD1)</f>
        <v>0</v>
      </c>
      <c r="AY2" s="58">
        <f t="shared" ca="1" si="0"/>
        <v>0</v>
      </c>
      <c r="AZ2" s="58">
        <f t="shared" ca="1" si="0"/>
        <v>0</v>
      </c>
      <c r="BA2" s="58">
        <f t="shared" ca="1" si="0"/>
        <v>0</v>
      </c>
      <c r="BB2" s="58">
        <f t="shared" ca="1" si="0"/>
        <v>0</v>
      </c>
      <c r="BC2" s="58">
        <f t="shared" ca="1" si="0"/>
        <v>0</v>
      </c>
      <c r="BD2" s="58"/>
      <c r="BE2" s="58"/>
      <c r="BF2" s="58"/>
      <c r="BG2" s="370"/>
      <c r="BH2" s="58"/>
      <c r="BI2" s="58">
        <v>1</v>
      </c>
      <c r="BJ2" s="58">
        <v>2</v>
      </c>
      <c r="BK2" s="58">
        <v>3</v>
      </c>
      <c r="BL2" s="58">
        <v>4</v>
      </c>
      <c r="BM2" s="58">
        <v>5</v>
      </c>
      <c r="BN2" s="58">
        <v>6</v>
      </c>
      <c r="BO2" s="58" t="s">
        <v>105</v>
      </c>
      <c r="BP2" s="58">
        <f t="shared" ref="BP2:BU2" ca="1" si="1">COUNTIF(BP$10:BP$140,BI$2&amp;$BV1)+CL4</f>
        <v>0</v>
      </c>
      <c r="BQ2" s="58">
        <f t="shared" ca="1" si="1"/>
        <v>2</v>
      </c>
      <c r="BR2" s="58">
        <f t="shared" ca="1" si="1"/>
        <v>1</v>
      </c>
      <c r="BS2" s="58">
        <f t="shared" ca="1" si="1"/>
        <v>4</v>
      </c>
      <c r="BT2" s="58">
        <f t="shared" ca="1" si="1"/>
        <v>0</v>
      </c>
      <c r="BU2" s="58">
        <f t="shared" ca="1" si="1"/>
        <v>0</v>
      </c>
      <c r="BV2" s="58"/>
      <c r="BW2" s="58"/>
      <c r="BX2" s="58"/>
      <c r="BY2" s="370"/>
      <c r="BZ2" s="58"/>
      <c r="CA2" s="58">
        <v>1</v>
      </c>
      <c r="CB2" s="58">
        <v>2</v>
      </c>
      <c r="CC2" s="58">
        <v>3</v>
      </c>
      <c r="CD2" s="58">
        <v>4</v>
      </c>
      <c r="CE2" s="58">
        <v>5</v>
      </c>
      <c r="CF2" s="58">
        <v>6</v>
      </c>
      <c r="CG2" s="58"/>
      <c r="CH2" s="58">
        <v>1.9</v>
      </c>
      <c r="CI2" s="58"/>
      <c r="CJ2" s="370"/>
      <c r="CK2" s="58"/>
      <c r="CL2" s="58">
        <v>1</v>
      </c>
      <c r="CM2" s="58">
        <v>2</v>
      </c>
      <c r="CN2" s="58">
        <v>3</v>
      </c>
      <c r="CO2" s="58">
        <v>4</v>
      </c>
      <c r="CP2" s="58">
        <v>5</v>
      </c>
      <c r="CQ2" s="58">
        <v>6</v>
      </c>
      <c r="CR2" s="58"/>
      <c r="CS2" s="58"/>
      <c r="CT2" s="58"/>
      <c r="CU2" s="370"/>
      <c r="CW2" s="58">
        <v>1</v>
      </c>
      <c r="CX2" s="58">
        <v>2</v>
      </c>
      <c r="CY2" s="58">
        <v>3</v>
      </c>
      <c r="CZ2" s="58">
        <v>4</v>
      </c>
      <c r="DA2" s="58">
        <v>5</v>
      </c>
      <c r="DB2" s="58">
        <v>6</v>
      </c>
      <c r="DF2" s="370"/>
      <c r="DM2" s="370"/>
    </row>
    <row r="3" spans="1:117" ht="32.25" customHeight="1" x14ac:dyDescent="0.25">
      <c r="A3" s="362"/>
      <c r="B3" s="361"/>
      <c r="C3" s="54">
        <v>1</v>
      </c>
      <c r="D3" s="358" t="s">
        <v>90</v>
      </c>
      <c r="E3" s="359"/>
      <c r="F3" s="360"/>
      <c r="G3" s="54">
        <f>COUNTIF(ТитулОО!B20:S20,ТитулОО!F23)</f>
        <v>18</v>
      </c>
      <c r="H3" s="51">
        <f>C3+1</f>
        <v>2</v>
      </c>
      <c r="I3" s="358" t="s">
        <v>90</v>
      </c>
      <c r="J3" s="359"/>
      <c r="K3" s="360"/>
      <c r="L3" s="54">
        <f>COUNTIF(ТитулОО!B20:AQ20,ТитулОО!F23)-G3</f>
        <v>12</v>
      </c>
      <c r="M3" s="51">
        <f>H3+1</f>
        <v>3</v>
      </c>
      <c r="N3" s="358" t="s">
        <v>90</v>
      </c>
      <c r="O3" s="359"/>
      <c r="P3" s="360"/>
      <c r="Q3" s="54">
        <f>COUNTIF(ТитулОО!B21:S21,ТитулОО!F23)</f>
        <v>18</v>
      </c>
      <c r="R3" s="51">
        <f>M3+1</f>
        <v>4</v>
      </c>
      <c r="S3" s="358" t="s">
        <v>90</v>
      </c>
      <c r="T3" s="359"/>
      <c r="U3" s="360"/>
      <c r="V3" s="54">
        <f>COUNTIF(ТитулОО!B21:AQ21,ТитулОО!F23)-Q3</f>
        <v>0</v>
      </c>
      <c r="W3" s="51">
        <f>R3+1</f>
        <v>5</v>
      </c>
      <c r="X3" s="358" t="s">
        <v>90</v>
      </c>
      <c r="Y3" s="359"/>
      <c r="Z3" s="360"/>
      <c r="AA3" s="54">
        <f>COUNTIF(ТитулОО!B22:S22,ТитулОО!F23)</f>
        <v>0</v>
      </c>
      <c r="AB3" s="51">
        <f>W3+1</f>
        <v>6</v>
      </c>
      <c r="AC3" s="358" t="s">
        <v>90</v>
      </c>
      <c r="AD3" s="359"/>
      <c r="AE3" s="360"/>
      <c r="AF3" s="54">
        <f>COUNTIF(ТитулОО!B22:AQ22,ТитулОО!F23)-AA3</f>
        <v>0</v>
      </c>
      <c r="AG3" s="50"/>
      <c r="AH3" s="39"/>
      <c r="AI3" s="357"/>
      <c r="AJ3" s="357"/>
      <c r="AK3" s="357"/>
      <c r="AL3" s="55"/>
      <c r="AM3" s="56">
        <f>2/3</f>
        <v>0.66666666666666663</v>
      </c>
      <c r="AN3" s="137" t="s">
        <v>139</v>
      </c>
      <c r="AO3" s="58"/>
      <c r="AP3" s="58"/>
      <c r="AQ3" s="369" t="s">
        <v>95</v>
      </c>
      <c r="AR3" s="369"/>
      <c r="AS3" s="369"/>
      <c r="AT3" s="369"/>
      <c r="AU3" s="369"/>
      <c r="AV3" s="369"/>
      <c r="AW3" s="58" t="s">
        <v>9</v>
      </c>
      <c r="AX3" s="58">
        <f t="shared" ref="AX3:BC3" ca="1" si="2">COUNTIF(AX$10:AX$140,AQ$2)</f>
        <v>0</v>
      </c>
      <c r="AY3" s="58">
        <f t="shared" ca="1" si="2"/>
        <v>0</v>
      </c>
      <c r="AZ3" s="58">
        <f t="shared" ca="1" si="2"/>
        <v>0</v>
      </c>
      <c r="BA3" s="58">
        <f t="shared" ca="1" si="2"/>
        <v>0</v>
      </c>
      <c r="BB3" s="58">
        <f t="shared" ca="1" si="2"/>
        <v>0</v>
      </c>
      <c r="BC3" s="58">
        <f t="shared" ca="1" si="2"/>
        <v>0</v>
      </c>
      <c r="BD3" s="372" t="e">
        <f ca="1">IF(SUM(AX2:BC2)/SUM(AX4:BC4)&gt;0.3,"Письменных больше 30%","")</f>
        <v>#DIV/0!</v>
      </c>
      <c r="BE3" s="372"/>
      <c r="BF3" s="372"/>
      <c r="BG3" s="370"/>
      <c r="BH3" s="58"/>
      <c r="BI3" s="369" t="s">
        <v>95</v>
      </c>
      <c r="BJ3" s="369"/>
      <c r="BK3" s="369"/>
      <c r="BL3" s="369"/>
      <c r="BM3" s="369"/>
      <c r="BN3" s="369"/>
      <c r="BO3" s="58" t="s">
        <v>11</v>
      </c>
      <c r="BP3" s="58">
        <f t="shared" ref="BP3:BU3" ca="1" si="3">COUNTIF(BP$10:BP$140,BI$2)</f>
        <v>0</v>
      </c>
      <c r="BQ3" s="58">
        <f t="shared" ca="1" si="3"/>
        <v>0</v>
      </c>
      <c r="BR3" s="58">
        <f t="shared" ca="1" si="3"/>
        <v>0</v>
      </c>
      <c r="BS3" s="58">
        <f t="shared" ca="1" si="3"/>
        <v>0</v>
      </c>
      <c r="BT3" s="58">
        <f t="shared" ca="1" si="3"/>
        <v>0</v>
      </c>
      <c r="BU3" s="58">
        <f t="shared" ca="1" si="3"/>
        <v>0</v>
      </c>
      <c r="BV3" s="58"/>
      <c r="BW3" s="58"/>
      <c r="BX3" s="58"/>
      <c r="BY3" s="370"/>
      <c r="BZ3" s="58"/>
      <c r="CA3" s="369" t="s">
        <v>95</v>
      </c>
      <c r="CB3" s="369"/>
      <c r="CC3" s="369"/>
      <c r="CD3" s="369"/>
      <c r="CE3" s="369"/>
      <c r="CF3" s="369"/>
      <c r="CG3" s="58"/>
      <c r="CH3" s="58"/>
      <c r="CI3" s="58"/>
      <c r="CJ3" s="370"/>
      <c r="CK3" s="58"/>
      <c r="CL3" s="171" t="s">
        <v>95</v>
      </c>
      <c r="CM3" s="171"/>
      <c r="CN3" s="171"/>
      <c r="CO3" s="171"/>
      <c r="CP3" s="171"/>
      <c r="CQ3" s="171"/>
      <c r="CR3" s="58"/>
      <c r="CS3" s="58"/>
      <c r="CT3" s="58"/>
      <c r="CU3" s="370"/>
      <c r="DF3" s="370"/>
      <c r="DM3" s="370"/>
    </row>
    <row r="4" spans="1:117" ht="64.5" customHeight="1" x14ac:dyDescent="0.25">
      <c r="A4" s="362"/>
      <c r="B4" s="361"/>
      <c r="C4" s="53" t="s">
        <v>89</v>
      </c>
      <c r="D4" s="53" t="s">
        <v>14</v>
      </c>
      <c r="E4" s="53" t="s">
        <v>13</v>
      </c>
      <c r="F4" s="53" t="s">
        <v>12</v>
      </c>
      <c r="G4" s="53" t="s">
        <v>102</v>
      </c>
      <c r="H4" s="42" t="str">
        <f t="shared" ref="H4:AF4" si="4">C4</f>
        <v>ЗЕ</v>
      </c>
      <c r="I4" s="43" t="str">
        <f t="shared" si="4"/>
        <v>Лекции</v>
      </c>
      <c r="J4" s="43" t="str">
        <f t="shared" si="4"/>
        <v>Практические</v>
      </c>
      <c r="K4" s="43" t="str">
        <f t="shared" si="4"/>
        <v>Лабораторные</v>
      </c>
      <c r="L4" s="44" t="str">
        <f t="shared" si="4"/>
        <v>Контр: п/у;д/н;к</v>
      </c>
      <c r="M4" s="42" t="str">
        <f t="shared" si="4"/>
        <v>ЗЕ</v>
      </c>
      <c r="N4" s="43" t="str">
        <f t="shared" si="4"/>
        <v>Лекции</v>
      </c>
      <c r="O4" s="43" t="str">
        <f t="shared" si="4"/>
        <v>Практические</v>
      </c>
      <c r="P4" s="43" t="str">
        <f t="shared" si="4"/>
        <v>Лабораторные</v>
      </c>
      <c r="Q4" s="44" t="str">
        <f t="shared" si="4"/>
        <v>Контр: п/у;д/н;к</v>
      </c>
      <c r="R4" s="42" t="str">
        <f t="shared" si="4"/>
        <v>ЗЕ</v>
      </c>
      <c r="S4" s="43" t="str">
        <f t="shared" si="4"/>
        <v>Лекции</v>
      </c>
      <c r="T4" s="43" t="str">
        <f t="shared" si="4"/>
        <v>Практические</v>
      </c>
      <c r="U4" s="43" t="str">
        <f t="shared" si="4"/>
        <v>Лабораторные</v>
      </c>
      <c r="V4" s="44" t="str">
        <f t="shared" si="4"/>
        <v>Контр: п/у;д/н;к</v>
      </c>
      <c r="W4" s="42" t="str">
        <f t="shared" si="4"/>
        <v>ЗЕ</v>
      </c>
      <c r="X4" s="43" t="str">
        <f t="shared" si="4"/>
        <v>Лекции</v>
      </c>
      <c r="Y4" s="43" t="str">
        <f t="shared" si="4"/>
        <v>Практические</v>
      </c>
      <c r="Z4" s="43" t="str">
        <f t="shared" si="4"/>
        <v>Лабораторные</v>
      </c>
      <c r="AA4" s="44" t="str">
        <f t="shared" si="4"/>
        <v>Контр: п/у;д/н;к</v>
      </c>
      <c r="AB4" s="42" t="str">
        <f t="shared" si="4"/>
        <v>ЗЕ</v>
      </c>
      <c r="AC4" s="43" t="str">
        <f t="shared" si="4"/>
        <v>Лекции</v>
      </c>
      <c r="AD4" s="43" t="str">
        <f t="shared" si="4"/>
        <v>Практические</v>
      </c>
      <c r="AE4" s="43" t="str">
        <f t="shared" si="4"/>
        <v>Лабораторные</v>
      </c>
      <c r="AF4" s="44" t="str">
        <f t="shared" si="4"/>
        <v>Контр: п/у;д/н;к</v>
      </c>
      <c r="AG4" s="49"/>
      <c r="AH4" s="40" t="s">
        <v>29</v>
      </c>
      <c r="AI4" s="357"/>
      <c r="AJ4" s="357"/>
      <c r="AK4" s="357"/>
      <c r="AL4" s="56"/>
      <c r="AM4" s="56" t="s">
        <v>32</v>
      </c>
      <c r="AN4" s="136"/>
      <c r="AO4" s="58"/>
      <c r="AP4" s="58"/>
      <c r="AQ4" s="58"/>
      <c r="AR4" s="58"/>
      <c r="AS4" s="58"/>
      <c r="AT4" s="58"/>
      <c r="AU4" s="58"/>
      <c r="AV4" s="58"/>
      <c r="AW4" s="58" t="s">
        <v>103</v>
      </c>
      <c r="AX4" s="60">
        <f t="shared" ref="AX4:BC4" ca="1" si="5">SUM(AX2:AX3)</f>
        <v>0</v>
      </c>
      <c r="AY4" s="60">
        <f t="shared" ca="1" si="5"/>
        <v>0</v>
      </c>
      <c r="AZ4" s="60">
        <f t="shared" ca="1" si="5"/>
        <v>0</v>
      </c>
      <c r="BA4" s="60">
        <f t="shared" ca="1" si="5"/>
        <v>0</v>
      </c>
      <c r="BB4" s="60">
        <f t="shared" ca="1" si="5"/>
        <v>0</v>
      </c>
      <c r="BC4" s="60">
        <f t="shared" ca="1" si="5"/>
        <v>0</v>
      </c>
      <c r="BD4" s="372"/>
      <c r="BE4" s="372"/>
      <c r="BF4" s="372"/>
      <c r="BG4" s="370"/>
      <c r="BH4" s="58"/>
      <c r="BI4" s="58"/>
      <c r="BJ4" s="58"/>
      <c r="BK4" s="58"/>
      <c r="BL4" s="58"/>
      <c r="BM4" s="58"/>
      <c r="BN4" s="58"/>
      <c r="BO4" s="61" t="s">
        <v>104</v>
      </c>
      <c r="BP4" s="60">
        <f t="shared" ref="BP4:BU4" ca="1" si="6">SUM(BP2:BP3)</f>
        <v>0</v>
      </c>
      <c r="BQ4" s="60">
        <f t="shared" ca="1" si="6"/>
        <v>2</v>
      </c>
      <c r="BR4" s="60">
        <f t="shared" ca="1" si="6"/>
        <v>1</v>
      </c>
      <c r="BS4" s="60">
        <f t="shared" ca="1" si="6"/>
        <v>4</v>
      </c>
      <c r="BT4" s="60">
        <f t="shared" ca="1" si="6"/>
        <v>0</v>
      </c>
      <c r="BU4" s="60">
        <f t="shared" ca="1" si="6"/>
        <v>0</v>
      </c>
      <c r="BV4" s="58"/>
      <c r="BW4" s="58"/>
      <c r="BX4" s="58"/>
      <c r="BY4" s="370"/>
      <c r="BZ4" s="58"/>
      <c r="CA4" s="60">
        <f t="shared" ref="CA4:CF4" ca="1" si="7">COUNT(CA$10:CA$140)</f>
        <v>0</v>
      </c>
      <c r="CB4" s="60">
        <f t="shared" ca="1" si="7"/>
        <v>0</v>
      </c>
      <c r="CC4" s="60">
        <f t="shared" ca="1" si="7"/>
        <v>0</v>
      </c>
      <c r="CD4" s="60">
        <f t="shared" ca="1" si="7"/>
        <v>0</v>
      </c>
      <c r="CE4" s="60">
        <f t="shared" ca="1" si="7"/>
        <v>0</v>
      </c>
      <c r="CF4" s="60">
        <f t="shared" ca="1" si="7"/>
        <v>0</v>
      </c>
      <c r="CG4" s="58"/>
      <c r="CH4" s="58"/>
      <c r="CI4" s="58"/>
      <c r="CJ4" s="370"/>
      <c r="CK4" s="58"/>
      <c r="CL4" s="60">
        <f t="shared" ref="CL4:CQ4" ca="1" si="8">COUNT(CL$10:CL$140)</f>
        <v>0</v>
      </c>
      <c r="CM4" s="60">
        <f t="shared" ca="1" si="8"/>
        <v>0</v>
      </c>
      <c r="CN4" s="60">
        <f t="shared" ca="1" si="8"/>
        <v>0</v>
      </c>
      <c r="CO4" s="60">
        <f t="shared" ca="1" si="8"/>
        <v>0</v>
      </c>
      <c r="CP4" s="60">
        <f t="shared" ca="1" si="8"/>
        <v>0</v>
      </c>
      <c r="CQ4" s="60">
        <f t="shared" ca="1" si="8"/>
        <v>0</v>
      </c>
      <c r="CR4" s="58"/>
      <c r="CS4" s="58"/>
      <c r="CT4" s="58"/>
      <c r="CU4" s="370"/>
      <c r="DF4" s="370"/>
      <c r="DM4" s="370"/>
    </row>
    <row r="5" spans="1:117" ht="3.95" customHeight="1" x14ac:dyDescent="0.25">
      <c r="A5" s="196"/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11"/>
      <c r="W5" s="112"/>
      <c r="X5" s="196"/>
      <c r="Y5" s="196"/>
      <c r="Z5" s="196"/>
      <c r="AA5" s="111"/>
      <c r="AB5" s="112"/>
      <c r="AC5" s="196"/>
      <c r="AD5" s="196"/>
      <c r="AE5" s="196"/>
      <c r="AF5" s="111"/>
      <c r="AG5" s="196"/>
      <c r="AH5" s="193"/>
      <c r="AI5" s="194"/>
      <c r="AJ5" s="194"/>
      <c r="AK5" s="194"/>
      <c r="AL5" s="56"/>
      <c r="AM5" s="56"/>
      <c r="AN5" s="136"/>
      <c r="AO5" s="58"/>
      <c r="AP5" s="58"/>
      <c r="AQ5" s="58"/>
      <c r="AR5" s="58"/>
      <c r="AS5" s="58"/>
      <c r="AT5" s="58"/>
      <c r="AU5" s="58"/>
      <c r="AV5" s="58"/>
      <c r="AW5" s="58"/>
      <c r="AX5" s="60"/>
      <c r="AY5" s="60"/>
      <c r="AZ5" s="60"/>
      <c r="BA5" s="60"/>
      <c r="BB5" s="60"/>
      <c r="BC5" s="60"/>
      <c r="BD5" s="191"/>
      <c r="BE5" s="191"/>
      <c r="BF5" s="191"/>
      <c r="BG5" s="190"/>
      <c r="BH5" s="58"/>
      <c r="BI5" s="58"/>
      <c r="BJ5" s="58"/>
      <c r="BK5" s="58"/>
      <c r="BL5" s="58"/>
      <c r="BM5" s="58"/>
      <c r="BN5" s="58"/>
      <c r="BO5" s="61"/>
      <c r="BP5" s="60"/>
      <c r="BQ5" s="60"/>
      <c r="BR5" s="60"/>
      <c r="BS5" s="60"/>
      <c r="BT5" s="60"/>
      <c r="BU5" s="60"/>
      <c r="BV5" s="58"/>
      <c r="BW5" s="58"/>
      <c r="BX5" s="58"/>
      <c r="BY5" s="190"/>
      <c r="BZ5" s="58"/>
      <c r="CA5" s="60"/>
      <c r="CB5" s="60"/>
      <c r="CC5" s="60"/>
      <c r="CD5" s="60"/>
      <c r="CE5" s="60"/>
      <c r="CF5" s="60"/>
      <c r="CG5" s="58"/>
      <c r="CH5" s="58"/>
      <c r="CI5" s="58"/>
      <c r="CJ5" s="190"/>
      <c r="CK5" s="58"/>
      <c r="CL5" s="60"/>
      <c r="CM5" s="60"/>
      <c r="CN5" s="60"/>
      <c r="CO5" s="60"/>
      <c r="CP5" s="60"/>
      <c r="CQ5" s="60"/>
      <c r="CR5" s="58"/>
      <c r="CS5" s="58"/>
      <c r="CT5" s="58"/>
      <c r="CU5" s="190"/>
      <c r="DF5" s="190"/>
      <c r="DM5" s="190"/>
    </row>
    <row r="6" spans="1:117" x14ac:dyDescent="0.25">
      <c r="A6" s="196"/>
      <c r="B6" s="39" t="s">
        <v>337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11"/>
      <c r="W6" s="112"/>
      <c r="X6" s="196"/>
      <c r="Y6" s="196"/>
      <c r="Z6" s="196"/>
      <c r="AA6" s="111"/>
      <c r="AB6" s="112"/>
      <c r="AC6" s="196"/>
      <c r="AD6" s="196"/>
      <c r="AE6" s="196"/>
      <c r="AF6" s="111"/>
      <c r="AG6" s="196"/>
      <c r="AH6" s="193"/>
      <c r="AI6" s="194"/>
      <c r="AJ6" s="194"/>
      <c r="AK6" s="194"/>
      <c r="AL6" s="56"/>
      <c r="AM6" s="56"/>
      <c r="AN6" s="136"/>
      <c r="AO6" s="58"/>
      <c r="AP6" s="58"/>
      <c r="AQ6" s="58"/>
      <c r="AR6" s="58"/>
      <c r="AS6" s="58"/>
      <c r="AT6" s="58"/>
      <c r="AU6" s="58"/>
      <c r="AV6" s="58"/>
      <c r="AW6" s="58"/>
      <c r="AX6" s="60"/>
      <c r="AY6" s="60"/>
      <c r="AZ6" s="60"/>
      <c r="BA6" s="60"/>
      <c r="BB6" s="60"/>
      <c r="BC6" s="60"/>
      <c r="BD6" s="191"/>
      <c r="BE6" s="191"/>
      <c r="BF6" s="191"/>
      <c r="BG6" s="190"/>
      <c r="BH6" s="58"/>
      <c r="BI6" s="58"/>
      <c r="BJ6" s="58"/>
      <c r="BK6" s="58"/>
      <c r="BL6" s="58"/>
      <c r="BM6" s="58"/>
      <c r="BN6" s="58"/>
      <c r="BO6" s="61"/>
      <c r="BP6" s="60"/>
      <c r="BQ6" s="60"/>
      <c r="BR6" s="60"/>
      <c r="BS6" s="60"/>
      <c r="BT6" s="60"/>
      <c r="BU6" s="60"/>
      <c r="BV6" s="58"/>
      <c r="BW6" s="58"/>
      <c r="BX6" s="58"/>
      <c r="BY6" s="190"/>
      <c r="BZ6" s="58"/>
      <c r="CA6" s="60"/>
      <c r="CB6" s="60"/>
      <c r="CC6" s="60"/>
      <c r="CD6" s="60"/>
      <c r="CE6" s="60"/>
      <c r="CF6" s="60"/>
      <c r="CG6" s="58"/>
      <c r="CH6" s="58"/>
      <c r="CI6" s="58"/>
      <c r="CJ6" s="190"/>
      <c r="CK6" s="58"/>
      <c r="CL6" s="60"/>
      <c r="CM6" s="60"/>
      <c r="CN6" s="60"/>
      <c r="CO6" s="60"/>
      <c r="CP6" s="60"/>
      <c r="CQ6" s="60"/>
      <c r="CR6" s="58"/>
      <c r="CS6" s="58"/>
      <c r="CT6" s="58"/>
      <c r="CU6" s="190"/>
      <c r="DF6" s="190"/>
      <c r="DM6" s="190"/>
    </row>
    <row r="7" spans="1:117" ht="3.95" customHeight="1" x14ac:dyDescent="0.25">
      <c r="A7" s="196"/>
      <c r="B7" s="39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11"/>
      <c r="W7" s="112"/>
      <c r="X7" s="196"/>
      <c r="Y7" s="196"/>
      <c r="Z7" s="196"/>
      <c r="AA7" s="111"/>
      <c r="AB7" s="112"/>
      <c r="AC7" s="196"/>
      <c r="AD7" s="196"/>
      <c r="AE7" s="196"/>
      <c r="AF7" s="111"/>
      <c r="AG7" s="196"/>
      <c r="AH7" s="193"/>
      <c r="AI7" s="194"/>
      <c r="AJ7" s="194"/>
      <c r="AK7" s="194"/>
      <c r="AL7" s="56"/>
      <c r="AM7" s="56"/>
      <c r="AN7" s="136"/>
      <c r="AO7" s="58"/>
      <c r="AP7" s="58"/>
      <c r="AQ7" s="58"/>
      <c r="AR7" s="58"/>
      <c r="AS7" s="58"/>
      <c r="AT7" s="58"/>
      <c r="AU7" s="58"/>
      <c r="AV7" s="58"/>
      <c r="AW7" s="58"/>
      <c r="AX7" s="60"/>
      <c r="AY7" s="60"/>
      <c r="AZ7" s="60"/>
      <c r="BA7" s="60"/>
      <c r="BB7" s="60"/>
      <c r="BC7" s="60"/>
      <c r="BD7" s="191"/>
      <c r="BE7" s="191"/>
      <c r="BF7" s="191"/>
      <c r="BG7" s="190"/>
      <c r="BH7" s="58"/>
      <c r="BI7" s="58"/>
      <c r="BJ7" s="58"/>
      <c r="BK7" s="58"/>
      <c r="BL7" s="58"/>
      <c r="BM7" s="58"/>
      <c r="BN7" s="58"/>
      <c r="BO7" s="61"/>
      <c r="BP7" s="60"/>
      <c r="BQ7" s="60"/>
      <c r="BR7" s="60"/>
      <c r="BS7" s="60"/>
      <c r="BT7" s="60"/>
      <c r="BU7" s="60"/>
      <c r="BV7" s="58"/>
      <c r="BW7" s="58"/>
      <c r="BX7" s="58"/>
      <c r="BY7" s="190"/>
      <c r="BZ7" s="58"/>
      <c r="CA7" s="60"/>
      <c r="CB7" s="60"/>
      <c r="CC7" s="60"/>
      <c r="CD7" s="60"/>
      <c r="CE7" s="60"/>
      <c r="CF7" s="60"/>
      <c r="CG7" s="58"/>
      <c r="CH7" s="58"/>
      <c r="CI7" s="58"/>
      <c r="CJ7" s="190"/>
      <c r="CK7" s="58"/>
      <c r="CL7" s="60"/>
      <c r="CM7" s="60"/>
      <c r="CN7" s="60"/>
      <c r="CO7" s="60"/>
      <c r="CP7" s="60"/>
      <c r="CQ7" s="60"/>
      <c r="CR7" s="58"/>
      <c r="CS7" s="58"/>
      <c r="CT7" s="58"/>
      <c r="CU7" s="190"/>
      <c r="DF7" s="190"/>
      <c r="DM7" s="190"/>
    </row>
    <row r="8" spans="1:117" ht="15" customHeight="1" x14ac:dyDescent="0.25">
      <c r="A8" s="205" t="s">
        <v>323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6"/>
      <c r="W8" s="112"/>
      <c r="X8" s="109"/>
      <c r="Y8" s="109"/>
      <c r="Z8" s="109"/>
      <c r="AA8" s="111"/>
      <c r="AB8" s="112"/>
      <c r="AC8" s="109"/>
      <c r="AD8" s="109"/>
      <c r="AE8" s="109"/>
      <c r="AF8" s="111"/>
      <c r="AG8" s="109"/>
      <c r="AH8" s="110"/>
      <c r="AI8" s="140"/>
      <c r="AJ8" s="140"/>
      <c r="AK8" s="140"/>
      <c r="AL8" s="56"/>
      <c r="AM8" s="56"/>
      <c r="AN8" s="136"/>
      <c r="AO8" s="58"/>
      <c r="AP8" s="58"/>
      <c r="AQ8" s="58"/>
      <c r="AR8" s="58"/>
      <c r="AS8" s="58"/>
      <c r="AT8" s="58"/>
      <c r="AU8" s="58"/>
      <c r="AV8" s="58"/>
      <c r="AW8" s="58"/>
      <c r="AX8" s="60"/>
      <c r="AY8" s="60"/>
      <c r="AZ8" s="60"/>
      <c r="BA8" s="60"/>
      <c r="BB8" s="60"/>
      <c r="BC8" s="60"/>
      <c r="BD8" s="108"/>
      <c r="BE8" s="108"/>
      <c r="BF8" s="108"/>
      <c r="BG8" s="107"/>
      <c r="BH8" s="58"/>
      <c r="BI8" s="58"/>
      <c r="BJ8" s="58"/>
      <c r="BK8" s="58"/>
      <c r="BL8" s="58"/>
      <c r="BM8" s="58"/>
      <c r="BN8" s="58"/>
      <c r="BO8" s="61"/>
      <c r="BP8" s="60"/>
      <c r="BQ8" s="60"/>
      <c r="BR8" s="60"/>
      <c r="BS8" s="60"/>
      <c r="BT8" s="60"/>
      <c r="BU8" s="60"/>
      <c r="BV8" s="58"/>
      <c r="BW8" s="58"/>
      <c r="BX8" s="58"/>
      <c r="BY8" s="107"/>
      <c r="BZ8" s="58"/>
      <c r="CA8" s="60"/>
      <c r="CB8" s="60"/>
      <c r="CC8" s="60"/>
      <c r="CD8" s="60"/>
      <c r="CE8" s="60"/>
      <c r="CF8" s="60"/>
      <c r="CG8" s="58"/>
      <c r="CH8" s="58"/>
      <c r="CI8" s="58"/>
      <c r="CJ8" s="107"/>
      <c r="CK8" s="58"/>
      <c r="CL8" s="60"/>
      <c r="CM8" s="60"/>
      <c r="CN8" s="60"/>
      <c r="CO8" s="60"/>
      <c r="CP8" s="60"/>
      <c r="CQ8" s="60"/>
      <c r="CR8" s="58"/>
      <c r="CS8" s="58"/>
      <c r="CT8" s="58"/>
      <c r="CU8" s="107"/>
    </row>
    <row r="9" spans="1:117" ht="3.95" customHeight="1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6"/>
      <c r="W9" s="112"/>
      <c r="X9" s="196"/>
      <c r="Y9" s="196"/>
      <c r="Z9" s="196"/>
      <c r="AA9" s="111"/>
      <c r="AB9" s="112"/>
      <c r="AC9" s="196"/>
      <c r="AD9" s="196"/>
      <c r="AE9" s="196"/>
      <c r="AF9" s="111"/>
      <c r="AG9" s="196"/>
      <c r="AH9" s="193"/>
      <c r="AI9" s="193"/>
      <c r="AJ9" s="193"/>
      <c r="AK9" s="193"/>
      <c r="AL9" s="56"/>
      <c r="AM9" s="56"/>
      <c r="AN9" s="136"/>
      <c r="AO9" s="58"/>
      <c r="AP9" s="58"/>
      <c r="AQ9" s="58"/>
      <c r="AR9" s="58"/>
      <c r="AS9" s="58"/>
      <c r="AT9" s="58"/>
      <c r="AU9" s="58"/>
      <c r="AV9" s="58"/>
      <c r="AW9" s="58"/>
      <c r="AX9" s="60"/>
      <c r="AY9" s="60"/>
      <c r="AZ9" s="60"/>
      <c r="BA9" s="60"/>
      <c r="BB9" s="60"/>
      <c r="BC9" s="60"/>
      <c r="BD9" s="191"/>
      <c r="BE9" s="191"/>
      <c r="BF9" s="191"/>
      <c r="BG9" s="190"/>
      <c r="BH9" s="58"/>
      <c r="BI9" s="58"/>
      <c r="BJ9" s="58"/>
      <c r="BK9" s="58"/>
      <c r="BL9" s="58"/>
      <c r="BM9" s="58"/>
      <c r="BN9" s="58"/>
      <c r="BO9" s="61"/>
      <c r="BP9" s="60"/>
      <c r="BQ9" s="60"/>
      <c r="BR9" s="60"/>
      <c r="BS9" s="60"/>
      <c r="BT9" s="60"/>
      <c r="BU9" s="60"/>
      <c r="BV9" s="58"/>
      <c r="BW9" s="58"/>
      <c r="BX9" s="58"/>
      <c r="BY9" s="190"/>
      <c r="BZ9" s="58"/>
      <c r="CA9" s="60"/>
      <c r="CB9" s="60"/>
      <c r="CC9" s="60"/>
      <c r="CD9" s="60"/>
      <c r="CE9" s="60"/>
      <c r="CF9" s="60"/>
      <c r="CG9" s="58"/>
      <c r="CH9" s="58"/>
      <c r="CI9" s="58"/>
      <c r="CJ9" s="190"/>
      <c r="CK9" s="58"/>
      <c r="CL9" s="60"/>
      <c r="CM9" s="60"/>
      <c r="CN9" s="60"/>
      <c r="CO9" s="60"/>
      <c r="CP9" s="60"/>
      <c r="CQ9" s="60"/>
      <c r="CR9" s="58"/>
      <c r="CS9" s="58"/>
      <c r="CT9" s="58"/>
      <c r="CU9" s="190"/>
    </row>
    <row r="10" spans="1:117" x14ac:dyDescent="0.25">
      <c r="A10" s="192" t="s">
        <v>330</v>
      </c>
      <c r="B10" s="207" t="s">
        <v>329</v>
      </c>
      <c r="C10" s="38"/>
      <c r="D10" s="37"/>
      <c r="E10" s="37"/>
      <c r="F10" s="37"/>
      <c r="G10" s="41"/>
      <c r="H10" s="38"/>
      <c r="I10" s="37"/>
      <c r="J10" s="37"/>
      <c r="K10" s="37"/>
      <c r="L10" s="41"/>
      <c r="M10" s="38"/>
      <c r="N10" s="37"/>
      <c r="O10" s="37"/>
      <c r="P10" s="37"/>
      <c r="Q10" s="41"/>
      <c r="R10" s="38"/>
      <c r="S10" s="37"/>
      <c r="T10" s="37"/>
      <c r="U10" s="37"/>
      <c r="V10" s="41"/>
      <c r="W10" s="38"/>
      <c r="X10" s="37"/>
      <c r="Y10" s="37"/>
      <c r="Z10" s="37"/>
      <c r="AA10" s="41"/>
      <c r="AB10" s="38"/>
      <c r="AC10" s="37"/>
      <c r="AD10" s="37"/>
      <c r="AE10" s="37"/>
      <c r="AF10" s="41"/>
      <c r="AG10" s="37"/>
      <c r="AH10" s="160"/>
      <c r="AI10" s="160"/>
      <c r="AJ10" s="160"/>
      <c r="AK10" s="160"/>
      <c r="AL10" s="57"/>
      <c r="AM10" s="57" t="e">
        <f>IF(ПланОО!#REF!&gt;0,ПланОО!#REF!/ПланОО!#REF!,"-")</f>
        <v>#REF!</v>
      </c>
      <c r="AN10" s="136"/>
      <c r="AO10" s="58"/>
      <c r="AP10" s="58"/>
      <c r="AQ10" s="58">
        <f t="shared" ref="AQ10:AQ41" ca="1" si="9">IF(OFFSET($G10,0,(AQ$2-1)*5,1,1)=$AW$2,-1*AQ$2,IF(OFFSET($G10,0,(AQ$2-1)*5,1,1)=$AW$3,AQ$2,))</f>
        <v>0</v>
      </c>
      <c r="AR10" s="58">
        <f t="shared" ref="AR10:AV19" ca="1" si="10">IF(OFFSET($G10,0,(AR$2-1)*5,1,1)=$AW$2,-1*AR$2,IF(OFFSET($G10,0,(AR$2-1)*5,1,1)=$AW$3,AR$2,0))</f>
        <v>0</v>
      </c>
      <c r="AS10" s="58">
        <f t="shared" ca="1" si="10"/>
        <v>0</v>
      </c>
      <c r="AT10" s="58">
        <f t="shared" ca="1" si="10"/>
        <v>0</v>
      </c>
      <c r="AU10" s="58">
        <f t="shared" ca="1" si="10"/>
        <v>0</v>
      </c>
      <c r="AV10" s="58">
        <f t="shared" ca="1" si="10"/>
        <v>0</v>
      </c>
      <c r="AW10" s="58"/>
      <c r="AX10" s="58" t="str">
        <f t="shared" ref="AX10:AX41" ca="1" si="11">IF(AQ10&lt;0,-1*AQ10&amp;$BD$1,IF(AQ10&gt;0,AQ10,""))</f>
        <v/>
      </c>
      <c r="AY10" s="58" t="str">
        <f t="shared" ref="AY10:AY41" ca="1" si="12">IF(AR10&lt;0,-1*AR10&amp;$BD$1,IF(AR10&gt;0,AR10,""))</f>
        <v/>
      </c>
      <c r="AZ10" s="58" t="str">
        <f t="shared" ref="AZ10:AZ41" ca="1" si="13">IF(AS10&lt;0,-1*AS10&amp;$BD$1,IF(AS10&gt;0,AS10,""))</f>
        <v/>
      </c>
      <c r="BA10" s="58" t="str">
        <f t="shared" ref="BA10:BA41" ca="1" si="14">IF(AT10&lt;0,-1*AT10&amp;$BD$1,IF(AT10&gt;0,AT10,""))</f>
        <v/>
      </c>
      <c r="BB10" s="58" t="str">
        <f t="shared" ref="BB10:BB41" ca="1" si="15">IF(AU10&lt;0,-1*AU10&amp;$BD$1,IF(AU10&gt;0,AU10,""))</f>
        <v/>
      </c>
      <c r="BC10" s="58" t="str">
        <f t="shared" ref="BC10:BC41" ca="1" si="16">IF(AV10&lt;0,-1*AV10&amp;$BD$1,IF(AV10&gt;0,AV10,""))</f>
        <v/>
      </c>
      <c r="BD10" s="58"/>
      <c r="BE10" s="58" t="str">
        <f t="shared" ref="BE10:BE41" ca="1" si="17">AX10&amp;" "&amp;AY10&amp;" "&amp;AZ10&amp;" "&amp;BA10&amp;" "&amp;BB10&amp;" "&amp;BC10</f>
        <v xml:space="preserve">     </v>
      </c>
      <c r="BF10" s="58" t="str">
        <f t="shared" ref="BF10:BF41" ca="1" si="18">TRIM(BE10)</f>
        <v/>
      </c>
      <c r="BG10" s="58" t="str">
        <f t="shared" ref="BG10:BG41" ca="1" si="19">SUBSTITUTE(BF10," ",",")</f>
        <v/>
      </c>
      <c r="BH10" s="58"/>
      <c r="BI10" s="58">
        <f t="shared" ref="BI10:BN19" ca="1" si="20">IF(OFFSET($G10,0,(BI$2-1)*5,1,1)=$BO$1,-1*BI$2,IF(OFFSET($G10,0,(BI$2-1)*5,1,1)=$BO$3,BI$2,0))</f>
        <v>0</v>
      </c>
      <c r="BJ10" s="58">
        <f t="shared" ca="1" si="20"/>
        <v>0</v>
      </c>
      <c r="BK10" s="58">
        <f t="shared" ca="1" si="20"/>
        <v>0</v>
      </c>
      <c r="BL10" s="58">
        <f t="shared" ca="1" si="20"/>
        <v>0</v>
      </c>
      <c r="BM10" s="58">
        <f t="shared" ca="1" si="20"/>
        <v>0</v>
      </c>
      <c r="BN10" s="58">
        <f t="shared" ca="1" si="20"/>
        <v>0</v>
      </c>
      <c r="BO10" s="58"/>
      <c r="BP10" s="58" t="str">
        <f t="shared" ref="BP10:BP41" ca="1" si="21">IF(BI10&lt;0,-1*BI10&amp;$BV$1,IF(BI10&gt;0,BI10,""))</f>
        <v/>
      </c>
      <c r="BQ10" s="58" t="str">
        <f t="shared" ref="BQ10:BQ41" ca="1" si="22">IF(BJ10&lt;0,-1*BJ10&amp;$BV$1,IF(BJ10&gt;0,BJ10,""))</f>
        <v/>
      </c>
      <c r="BR10" s="58" t="str">
        <f t="shared" ref="BR10:BR41" ca="1" si="23">IF(BK10&lt;0,-1*BK10&amp;$BV$1,IF(BK10&gt;0,BK10,""))</f>
        <v/>
      </c>
      <c r="BS10" s="58" t="str">
        <f t="shared" ref="BS10:BS41" ca="1" si="24">IF(BL10&lt;0,-1*BL10&amp;$BV$1,IF(BL10&gt;0,BL10,""))</f>
        <v/>
      </c>
      <c r="BT10" s="58" t="str">
        <f t="shared" ref="BT10:BT41" ca="1" si="25">IF(BM10&lt;0,-1*BM10&amp;$BV$1,IF(BM10&gt;0,BM10,""))</f>
        <v/>
      </c>
      <c r="BU10" s="58" t="str">
        <f t="shared" ref="BU10:BU41" ca="1" si="26">IF(BN10&lt;0,-1*BN10&amp;$BV$1,IF(BN10&gt;0,BN10,""))</f>
        <v/>
      </c>
      <c r="BV10" s="58"/>
      <c r="BW10" s="58" t="str">
        <f t="shared" ref="BW10:BW41" ca="1" si="27">BP10&amp;" "&amp;BQ10&amp;" "&amp;BR10&amp;" "&amp;BS10&amp;" "&amp;BT10&amp;" "&amp;BU10</f>
        <v xml:space="preserve">     </v>
      </c>
      <c r="BX10" s="58" t="str">
        <f t="shared" ref="BX10:BX41" ca="1" si="28">TRIM(BW10)</f>
        <v/>
      </c>
      <c r="BY10" s="58" t="str">
        <f t="shared" ref="BY10:BY41" ca="1" si="29">SUBSTITUTE(BX10," ",",")</f>
        <v/>
      </c>
      <c r="BZ10" s="58"/>
      <c r="CA10" s="58" t="str">
        <f t="shared" ref="CA10:CF19" ca="1" si="30">IF(SUM(OFFSET($D10,0,(CA$2-1)*5,1,3))&gt;$CH$2,CA$2,"")</f>
        <v/>
      </c>
      <c r="CB10" s="58" t="str">
        <f t="shared" ca="1" si="30"/>
        <v/>
      </c>
      <c r="CC10" s="58" t="str">
        <f t="shared" ca="1" si="30"/>
        <v/>
      </c>
      <c r="CD10" s="58" t="str">
        <f t="shared" ca="1" si="30"/>
        <v/>
      </c>
      <c r="CE10" s="58" t="str">
        <f t="shared" ca="1" si="30"/>
        <v/>
      </c>
      <c r="CF10" s="58" t="str">
        <f t="shared" ca="1" si="30"/>
        <v/>
      </c>
      <c r="CG10" s="58"/>
      <c r="CH10" s="58" t="str">
        <f t="shared" ref="CH10:CH41" ca="1" si="31">CA10&amp;" "&amp;CB10&amp;" "&amp;CC10&amp;" "&amp;CD10&amp;" "&amp;CE10&amp;" "&amp;CF10</f>
        <v xml:space="preserve">     </v>
      </c>
      <c r="CI10" s="58" t="str">
        <f t="shared" ref="CI10:CI41" ca="1" si="32">TRIM(CH10)</f>
        <v/>
      </c>
      <c r="CJ10" s="58" t="str">
        <f t="shared" ref="CJ10:CJ41" ca="1" si="33">SUBSTITUTE(CI10," ",",")</f>
        <v/>
      </c>
      <c r="CK10" s="58"/>
      <c r="CL10" s="58" t="str">
        <f t="shared" ref="CL10:CQ19" ca="1" si="34">IF(OFFSET($G10,0,(CL$2-1)*5,1,1)=$CR$1,CL$2,"")</f>
        <v/>
      </c>
      <c r="CM10" s="58" t="str">
        <f t="shared" ca="1" si="34"/>
        <v/>
      </c>
      <c r="CN10" s="58" t="str">
        <f t="shared" ca="1" si="34"/>
        <v/>
      </c>
      <c r="CO10" s="58" t="str">
        <f t="shared" ca="1" si="34"/>
        <v/>
      </c>
      <c r="CP10" s="58" t="str">
        <f t="shared" ca="1" si="34"/>
        <v/>
      </c>
      <c r="CQ10" s="58" t="str">
        <f t="shared" ca="1" si="34"/>
        <v/>
      </c>
      <c r="CR10" s="58"/>
      <c r="CS10" s="58" t="str">
        <f t="shared" ref="CS10:CS41" ca="1" si="35">CL10&amp;" "&amp;CM10&amp;" "&amp;CN10&amp;" "&amp;CO10&amp;" "&amp;CP10&amp;" "&amp;CQ10</f>
        <v xml:space="preserve">     </v>
      </c>
      <c r="CT10" s="58" t="str">
        <f t="shared" ref="CT10:CT41" ca="1" si="36">TRIM(CS10)</f>
        <v/>
      </c>
      <c r="CU10" s="58" t="str">
        <f t="shared" ref="CU10:CU41" ca="1" si="37">SUBSTITUTE(CT10," ",",")</f>
        <v/>
      </c>
      <c r="DH10" s="58" t="str">
        <f t="shared" ref="DH10:DH41" si="38">IF(AH10=0,"",AH10&amp;" ")</f>
        <v/>
      </c>
      <c r="DI10" s="58" t="str">
        <f t="shared" ref="DI10:DI41" si="39">IF(AI10=0,"",AI10&amp;" ")</f>
        <v/>
      </c>
      <c r="DJ10" s="58" t="str">
        <f t="shared" ref="DJ10:DJ41" si="40">IF(AJ10=0,"",AJ10&amp;" ")</f>
        <v/>
      </c>
      <c r="DK10" s="58" t="str">
        <f t="shared" ref="DK10:DK41" si="41">IF(AK10=0,"",AK10&amp;" ")</f>
        <v/>
      </c>
      <c r="DL10" s="58" t="str">
        <f t="shared" ref="DL10:DL41" si="42">DH10&amp;DI10&amp;DJ10&amp;DK10</f>
        <v/>
      </c>
      <c r="DM10" s="168" t="str">
        <f t="shared" ref="DM10:DM41" si="43">SUBSTITUTE(TRIM(DL10)," "," / ")</f>
        <v/>
      </c>
    </row>
    <row r="11" spans="1:117" x14ac:dyDescent="0.25">
      <c r="A11" s="5" t="str">
        <f>A$10&amp;"."&amp;COUNTA(A$10:A10)</f>
        <v>Б1.Б.1</v>
      </c>
      <c r="B11" s="93"/>
      <c r="C11" s="88"/>
      <c r="D11" s="89"/>
      <c r="E11" s="89"/>
      <c r="F11" s="89"/>
      <c r="G11" s="90"/>
      <c r="H11" s="88"/>
      <c r="I11" s="91"/>
      <c r="J11" s="91"/>
      <c r="K11" s="89"/>
      <c r="L11" s="90"/>
      <c r="M11" s="88"/>
      <c r="N11" s="89"/>
      <c r="O11" s="89"/>
      <c r="P11" s="89"/>
      <c r="Q11" s="90"/>
      <c r="R11" s="88"/>
      <c r="S11" s="89"/>
      <c r="T11" s="89"/>
      <c r="U11" s="89"/>
      <c r="V11" s="90"/>
      <c r="W11" s="88"/>
      <c r="X11" s="89"/>
      <c r="Y11" s="89"/>
      <c r="Z11" s="89"/>
      <c r="AA11" s="90"/>
      <c r="AB11" s="88"/>
      <c r="AC11" s="89"/>
      <c r="AD11" s="89"/>
      <c r="AE11" s="89"/>
      <c r="AF11" s="90"/>
      <c r="AG11" s="89"/>
      <c r="AH11" s="155">
        <v>0</v>
      </c>
      <c r="AI11" s="155">
        <v>0</v>
      </c>
      <c r="AJ11" s="155">
        <v>0</v>
      </c>
      <c r="AK11" s="155">
        <v>0</v>
      </c>
      <c r="AL11" s="57"/>
      <c r="AM11" s="57" t="str">
        <f>IF(ПланОО!H11&gt;0,ПланОО!I11/ПланОО!H11,"-")</f>
        <v>-</v>
      </c>
      <c r="AN11" s="136"/>
      <c r="AO11" s="58"/>
      <c r="AP11" s="58"/>
      <c r="AQ11" s="58">
        <f t="shared" ca="1" si="9"/>
        <v>0</v>
      </c>
      <c r="AR11" s="58">
        <f t="shared" ca="1" si="10"/>
        <v>0</v>
      </c>
      <c r="AS11" s="58">
        <f t="shared" ca="1" si="10"/>
        <v>0</v>
      </c>
      <c r="AT11" s="58">
        <f t="shared" ca="1" si="10"/>
        <v>0</v>
      </c>
      <c r="AU11" s="58">
        <f t="shared" ca="1" si="10"/>
        <v>0</v>
      </c>
      <c r="AV11" s="58">
        <f t="shared" ca="1" si="10"/>
        <v>0</v>
      </c>
      <c r="AW11" s="58"/>
      <c r="AX11" s="58" t="str">
        <f t="shared" ca="1" si="11"/>
        <v/>
      </c>
      <c r="AY11" s="58" t="str">
        <f t="shared" ca="1" si="12"/>
        <v/>
      </c>
      <c r="AZ11" s="58" t="str">
        <f t="shared" ca="1" si="13"/>
        <v/>
      </c>
      <c r="BA11" s="58" t="str">
        <f t="shared" ca="1" si="14"/>
        <v/>
      </c>
      <c r="BB11" s="58" t="str">
        <f t="shared" ca="1" si="15"/>
        <v/>
      </c>
      <c r="BC11" s="58" t="str">
        <f t="shared" ca="1" si="16"/>
        <v/>
      </c>
      <c r="BD11" s="58"/>
      <c r="BE11" s="58" t="str">
        <f t="shared" ca="1" si="17"/>
        <v xml:space="preserve">     </v>
      </c>
      <c r="BF11" s="58" t="str">
        <f t="shared" ca="1" si="18"/>
        <v/>
      </c>
      <c r="BG11" s="58" t="str">
        <f t="shared" ca="1" si="19"/>
        <v/>
      </c>
      <c r="BH11" s="58"/>
      <c r="BI11" s="58">
        <f t="shared" ca="1" si="20"/>
        <v>0</v>
      </c>
      <c r="BJ11" s="58">
        <f t="shared" ca="1" si="20"/>
        <v>0</v>
      </c>
      <c r="BK11" s="58">
        <f t="shared" ca="1" si="20"/>
        <v>0</v>
      </c>
      <c r="BL11" s="58">
        <f t="shared" ca="1" si="20"/>
        <v>0</v>
      </c>
      <c r="BM11" s="58">
        <f t="shared" ca="1" si="20"/>
        <v>0</v>
      </c>
      <c r="BN11" s="58">
        <f t="shared" ca="1" si="20"/>
        <v>0</v>
      </c>
      <c r="BO11" s="58"/>
      <c r="BP11" s="58" t="str">
        <f t="shared" ca="1" si="21"/>
        <v/>
      </c>
      <c r="BQ11" s="58" t="str">
        <f t="shared" ca="1" si="22"/>
        <v/>
      </c>
      <c r="BR11" s="58" t="str">
        <f t="shared" ca="1" si="23"/>
        <v/>
      </c>
      <c r="BS11" s="58" t="str">
        <f t="shared" ca="1" si="24"/>
        <v/>
      </c>
      <c r="BT11" s="58" t="str">
        <f t="shared" ca="1" si="25"/>
        <v/>
      </c>
      <c r="BU11" s="58" t="str">
        <f t="shared" ca="1" si="26"/>
        <v/>
      </c>
      <c r="BV11" s="58"/>
      <c r="BW11" s="58" t="str">
        <f t="shared" ca="1" si="27"/>
        <v xml:space="preserve">     </v>
      </c>
      <c r="BX11" s="58" t="str">
        <f t="shared" ca="1" si="28"/>
        <v/>
      </c>
      <c r="BY11" s="58" t="str">
        <f t="shared" ca="1" si="29"/>
        <v/>
      </c>
      <c r="BZ11" s="58"/>
      <c r="CA11" s="58" t="str">
        <f t="shared" ca="1" si="30"/>
        <v/>
      </c>
      <c r="CB11" s="58" t="str">
        <f t="shared" ca="1" si="30"/>
        <v/>
      </c>
      <c r="CC11" s="58" t="str">
        <f t="shared" ca="1" si="30"/>
        <v/>
      </c>
      <c r="CD11" s="58" t="str">
        <f t="shared" ca="1" si="30"/>
        <v/>
      </c>
      <c r="CE11" s="58" t="str">
        <f t="shared" ca="1" si="30"/>
        <v/>
      </c>
      <c r="CF11" s="58" t="str">
        <f t="shared" ca="1" si="30"/>
        <v/>
      </c>
      <c r="CG11" s="58"/>
      <c r="CH11" s="58" t="str">
        <f t="shared" ca="1" si="31"/>
        <v xml:space="preserve">     </v>
      </c>
      <c r="CI11" s="58" t="str">
        <f t="shared" ca="1" si="32"/>
        <v/>
      </c>
      <c r="CJ11" s="58" t="str">
        <f t="shared" ca="1" si="33"/>
        <v/>
      </c>
      <c r="CK11" s="58"/>
      <c r="CL11" s="58" t="str">
        <f t="shared" ca="1" si="34"/>
        <v/>
      </c>
      <c r="CM11" s="58" t="str">
        <f t="shared" ca="1" si="34"/>
        <v/>
      </c>
      <c r="CN11" s="58" t="str">
        <f t="shared" ca="1" si="34"/>
        <v/>
      </c>
      <c r="CO11" s="58" t="str">
        <f t="shared" ca="1" si="34"/>
        <v/>
      </c>
      <c r="CP11" s="58" t="str">
        <f t="shared" ca="1" si="34"/>
        <v/>
      </c>
      <c r="CQ11" s="58" t="str">
        <f t="shared" ca="1" si="34"/>
        <v/>
      </c>
      <c r="CR11" s="58"/>
      <c r="CS11" s="58" t="str">
        <f t="shared" ca="1" si="35"/>
        <v xml:space="preserve">     </v>
      </c>
      <c r="CT11" s="58" t="str">
        <f t="shared" ca="1" si="36"/>
        <v/>
      </c>
      <c r="CU11" s="58" t="str">
        <f t="shared" ca="1" si="37"/>
        <v/>
      </c>
      <c r="DH11" s="58" t="str">
        <f t="shared" si="38"/>
        <v/>
      </c>
      <c r="DI11" s="58" t="str">
        <f t="shared" si="39"/>
        <v/>
      </c>
      <c r="DJ11" s="58" t="str">
        <f t="shared" si="40"/>
        <v/>
      </c>
      <c r="DK11" s="58" t="str">
        <f t="shared" si="41"/>
        <v/>
      </c>
      <c r="DL11" s="58" t="str">
        <f t="shared" si="42"/>
        <v/>
      </c>
      <c r="DM11" s="168" t="str">
        <f t="shared" si="43"/>
        <v/>
      </c>
    </row>
    <row r="12" spans="1:117" x14ac:dyDescent="0.25">
      <c r="A12" s="5" t="str">
        <f>A$10&amp;"."&amp;COUNTA(A$10:A11)</f>
        <v>Б1.Б.2</v>
      </c>
      <c r="B12" s="93"/>
      <c r="C12" s="88"/>
      <c r="D12" s="89"/>
      <c r="E12" s="89"/>
      <c r="F12" s="89"/>
      <c r="G12" s="90"/>
      <c r="H12" s="88"/>
      <c r="I12" s="91"/>
      <c r="J12" s="91"/>
      <c r="K12" s="89"/>
      <c r="L12" s="90"/>
      <c r="M12" s="88"/>
      <c r="N12" s="89"/>
      <c r="O12" s="89"/>
      <c r="P12" s="89"/>
      <c r="Q12" s="90"/>
      <c r="R12" s="88"/>
      <c r="S12" s="89"/>
      <c r="T12" s="89"/>
      <c r="U12" s="89"/>
      <c r="V12" s="90"/>
      <c r="W12" s="88"/>
      <c r="X12" s="89"/>
      <c r="Y12" s="89"/>
      <c r="Z12" s="89"/>
      <c r="AA12" s="90"/>
      <c r="AB12" s="88"/>
      <c r="AC12" s="89"/>
      <c r="AD12" s="89"/>
      <c r="AE12" s="89"/>
      <c r="AF12" s="90"/>
      <c r="AG12" s="89"/>
      <c r="AH12" s="155">
        <v>0</v>
      </c>
      <c r="AI12" s="155">
        <v>0</v>
      </c>
      <c r="AJ12" s="155">
        <v>0</v>
      </c>
      <c r="AK12" s="155">
        <v>0</v>
      </c>
      <c r="AL12" s="57"/>
      <c r="AM12" s="57" t="str">
        <f>IF(ПланОО!H12&gt;0,ПланОО!I12/ПланОО!H12,"-")</f>
        <v>-</v>
      </c>
      <c r="AN12" s="136"/>
      <c r="AO12" s="58"/>
      <c r="AP12" s="58"/>
      <c r="AQ12" s="58">
        <f t="shared" ca="1" si="9"/>
        <v>0</v>
      </c>
      <c r="AR12" s="58">
        <f t="shared" ca="1" si="10"/>
        <v>0</v>
      </c>
      <c r="AS12" s="58">
        <f t="shared" ca="1" si="10"/>
        <v>0</v>
      </c>
      <c r="AT12" s="58">
        <f t="shared" ca="1" si="10"/>
        <v>0</v>
      </c>
      <c r="AU12" s="58">
        <f t="shared" ca="1" si="10"/>
        <v>0</v>
      </c>
      <c r="AV12" s="58">
        <f t="shared" ca="1" si="10"/>
        <v>0</v>
      </c>
      <c r="AW12" s="58"/>
      <c r="AX12" s="58" t="str">
        <f t="shared" ca="1" si="11"/>
        <v/>
      </c>
      <c r="AY12" s="58" t="str">
        <f t="shared" ca="1" si="12"/>
        <v/>
      </c>
      <c r="AZ12" s="58" t="str">
        <f t="shared" ca="1" si="13"/>
        <v/>
      </c>
      <c r="BA12" s="58" t="str">
        <f t="shared" ca="1" si="14"/>
        <v/>
      </c>
      <c r="BB12" s="58" t="str">
        <f t="shared" ca="1" si="15"/>
        <v/>
      </c>
      <c r="BC12" s="58" t="str">
        <f t="shared" ca="1" si="16"/>
        <v/>
      </c>
      <c r="BD12" s="58"/>
      <c r="BE12" s="58" t="str">
        <f t="shared" ca="1" si="17"/>
        <v xml:space="preserve">     </v>
      </c>
      <c r="BF12" s="58" t="str">
        <f t="shared" ca="1" si="18"/>
        <v/>
      </c>
      <c r="BG12" s="58" t="str">
        <f t="shared" ca="1" si="19"/>
        <v/>
      </c>
      <c r="BH12" s="58"/>
      <c r="BI12" s="58">
        <f t="shared" ca="1" si="20"/>
        <v>0</v>
      </c>
      <c r="BJ12" s="58">
        <f t="shared" ca="1" si="20"/>
        <v>0</v>
      </c>
      <c r="BK12" s="58">
        <f t="shared" ca="1" si="20"/>
        <v>0</v>
      </c>
      <c r="BL12" s="58">
        <f t="shared" ca="1" si="20"/>
        <v>0</v>
      </c>
      <c r="BM12" s="58">
        <f t="shared" ca="1" si="20"/>
        <v>0</v>
      </c>
      <c r="BN12" s="58">
        <f t="shared" ca="1" si="20"/>
        <v>0</v>
      </c>
      <c r="BO12" s="58"/>
      <c r="BP12" s="58" t="str">
        <f t="shared" ca="1" si="21"/>
        <v/>
      </c>
      <c r="BQ12" s="58" t="str">
        <f t="shared" ca="1" si="22"/>
        <v/>
      </c>
      <c r="BR12" s="58" t="str">
        <f t="shared" ca="1" si="23"/>
        <v/>
      </c>
      <c r="BS12" s="58" t="str">
        <f t="shared" ca="1" si="24"/>
        <v/>
      </c>
      <c r="BT12" s="58" t="str">
        <f t="shared" ca="1" si="25"/>
        <v/>
      </c>
      <c r="BU12" s="58" t="str">
        <f t="shared" ca="1" si="26"/>
        <v/>
      </c>
      <c r="BV12" s="58"/>
      <c r="BW12" s="58" t="str">
        <f t="shared" ca="1" si="27"/>
        <v xml:space="preserve">     </v>
      </c>
      <c r="BX12" s="58" t="str">
        <f t="shared" ca="1" si="28"/>
        <v/>
      </c>
      <c r="BY12" s="58" t="str">
        <f t="shared" ca="1" si="29"/>
        <v/>
      </c>
      <c r="BZ12" s="58"/>
      <c r="CA12" s="58" t="str">
        <f t="shared" ca="1" si="30"/>
        <v/>
      </c>
      <c r="CB12" s="58" t="str">
        <f t="shared" ca="1" si="30"/>
        <v/>
      </c>
      <c r="CC12" s="58" t="str">
        <f t="shared" ca="1" si="30"/>
        <v/>
      </c>
      <c r="CD12" s="58" t="str">
        <f t="shared" ca="1" si="30"/>
        <v/>
      </c>
      <c r="CE12" s="58" t="str">
        <f t="shared" ca="1" si="30"/>
        <v/>
      </c>
      <c r="CF12" s="58" t="str">
        <f t="shared" ca="1" si="30"/>
        <v/>
      </c>
      <c r="CG12" s="58"/>
      <c r="CH12" s="58" t="str">
        <f t="shared" ca="1" si="31"/>
        <v xml:space="preserve">     </v>
      </c>
      <c r="CI12" s="58" t="str">
        <f t="shared" ca="1" si="32"/>
        <v/>
      </c>
      <c r="CJ12" s="58" t="str">
        <f t="shared" ca="1" si="33"/>
        <v/>
      </c>
      <c r="CK12" s="58"/>
      <c r="CL12" s="58" t="str">
        <f t="shared" ca="1" si="34"/>
        <v/>
      </c>
      <c r="CM12" s="58" t="str">
        <f t="shared" ca="1" si="34"/>
        <v/>
      </c>
      <c r="CN12" s="58" t="str">
        <f t="shared" ca="1" si="34"/>
        <v/>
      </c>
      <c r="CO12" s="58" t="str">
        <f t="shared" ca="1" si="34"/>
        <v/>
      </c>
      <c r="CP12" s="58" t="str">
        <f t="shared" ca="1" si="34"/>
        <v/>
      </c>
      <c r="CQ12" s="58" t="str">
        <f t="shared" ca="1" si="34"/>
        <v/>
      </c>
      <c r="CR12" s="58"/>
      <c r="CS12" s="58" t="str">
        <f t="shared" ca="1" si="35"/>
        <v xml:space="preserve">     </v>
      </c>
      <c r="CT12" s="58" t="str">
        <f t="shared" ca="1" si="36"/>
        <v/>
      </c>
      <c r="CU12" s="58" t="str">
        <f t="shared" ca="1" si="37"/>
        <v/>
      </c>
      <c r="DH12" s="58" t="str">
        <f t="shared" si="38"/>
        <v/>
      </c>
      <c r="DI12" s="58" t="str">
        <f t="shared" si="39"/>
        <v/>
      </c>
      <c r="DJ12" s="58" t="str">
        <f t="shared" si="40"/>
        <v/>
      </c>
      <c r="DK12" s="58" t="str">
        <f t="shared" si="41"/>
        <v/>
      </c>
      <c r="DL12" s="58" t="str">
        <f t="shared" si="42"/>
        <v/>
      </c>
      <c r="DM12" s="168" t="str">
        <f t="shared" si="43"/>
        <v/>
      </c>
    </row>
    <row r="13" spans="1:117" x14ac:dyDescent="0.25">
      <c r="A13" s="5" t="str">
        <f>A$10&amp;"."&amp;COUNTA(A$10:A12)</f>
        <v>Б1.Б.3</v>
      </c>
      <c r="B13" s="92"/>
      <c r="C13" s="88"/>
      <c r="D13" s="89"/>
      <c r="E13" s="89"/>
      <c r="F13" s="89"/>
      <c r="G13" s="90"/>
      <c r="H13" s="88"/>
      <c r="I13" s="91"/>
      <c r="J13" s="91"/>
      <c r="K13" s="89"/>
      <c r="L13" s="90"/>
      <c r="M13" s="88"/>
      <c r="N13" s="89"/>
      <c r="O13" s="89"/>
      <c r="P13" s="89"/>
      <c r="Q13" s="90"/>
      <c r="R13" s="88"/>
      <c r="S13" s="89"/>
      <c r="T13" s="89"/>
      <c r="U13" s="89"/>
      <c r="V13" s="90"/>
      <c r="W13" s="88"/>
      <c r="X13" s="89"/>
      <c r="Y13" s="89"/>
      <c r="Z13" s="89"/>
      <c r="AA13" s="90"/>
      <c r="AB13" s="88"/>
      <c r="AC13" s="89"/>
      <c r="AD13" s="89"/>
      <c r="AE13" s="89"/>
      <c r="AF13" s="90"/>
      <c r="AG13" s="89"/>
      <c r="AH13" s="155">
        <v>0</v>
      </c>
      <c r="AI13" s="155">
        <v>0</v>
      </c>
      <c r="AJ13" s="155">
        <v>0</v>
      </c>
      <c r="AK13" s="155">
        <v>0</v>
      </c>
      <c r="AL13" s="57"/>
      <c r="AM13" s="57" t="str">
        <f>IF(ПланОО!H13&gt;0,ПланОО!I13/ПланОО!H13,"-")</f>
        <v>-</v>
      </c>
      <c r="AN13" s="136"/>
      <c r="AO13" s="58"/>
      <c r="AP13" s="58"/>
      <c r="AQ13" s="58">
        <f t="shared" ca="1" si="9"/>
        <v>0</v>
      </c>
      <c r="AR13" s="58">
        <f t="shared" ca="1" si="10"/>
        <v>0</v>
      </c>
      <c r="AS13" s="58">
        <f t="shared" ca="1" si="10"/>
        <v>0</v>
      </c>
      <c r="AT13" s="58">
        <f t="shared" ca="1" si="10"/>
        <v>0</v>
      </c>
      <c r="AU13" s="58">
        <f t="shared" ca="1" si="10"/>
        <v>0</v>
      </c>
      <c r="AV13" s="58">
        <f t="shared" ca="1" si="10"/>
        <v>0</v>
      </c>
      <c r="AW13" s="58"/>
      <c r="AX13" s="58" t="str">
        <f t="shared" ca="1" si="11"/>
        <v/>
      </c>
      <c r="AY13" s="58" t="str">
        <f t="shared" ca="1" si="12"/>
        <v/>
      </c>
      <c r="AZ13" s="58" t="str">
        <f t="shared" ca="1" si="13"/>
        <v/>
      </c>
      <c r="BA13" s="58" t="str">
        <f t="shared" ca="1" si="14"/>
        <v/>
      </c>
      <c r="BB13" s="58" t="str">
        <f t="shared" ca="1" si="15"/>
        <v/>
      </c>
      <c r="BC13" s="58" t="str">
        <f t="shared" ca="1" si="16"/>
        <v/>
      </c>
      <c r="BD13" s="58"/>
      <c r="BE13" s="58" t="str">
        <f t="shared" ca="1" si="17"/>
        <v xml:space="preserve">     </v>
      </c>
      <c r="BF13" s="58" t="str">
        <f t="shared" ca="1" si="18"/>
        <v/>
      </c>
      <c r="BG13" s="58" t="str">
        <f t="shared" ca="1" si="19"/>
        <v/>
      </c>
      <c r="BH13" s="58"/>
      <c r="BI13" s="58">
        <f t="shared" ca="1" si="20"/>
        <v>0</v>
      </c>
      <c r="BJ13" s="58">
        <f t="shared" ca="1" si="20"/>
        <v>0</v>
      </c>
      <c r="BK13" s="58">
        <f t="shared" ca="1" si="20"/>
        <v>0</v>
      </c>
      <c r="BL13" s="58">
        <f t="shared" ca="1" si="20"/>
        <v>0</v>
      </c>
      <c r="BM13" s="58">
        <f t="shared" ca="1" si="20"/>
        <v>0</v>
      </c>
      <c r="BN13" s="58">
        <f t="shared" ca="1" si="20"/>
        <v>0</v>
      </c>
      <c r="BO13" s="58"/>
      <c r="BP13" s="58" t="str">
        <f t="shared" ca="1" si="21"/>
        <v/>
      </c>
      <c r="BQ13" s="58" t="str">
        <f t="shared" ca="1" si="22"/>
        <v/>
      </c>
      <c r="BR13" s="58" t="str">
        <f t="shared" ca="1" si="23"/>
        <v/>
      </c>
      <c r="BS13" s="58" t="str">
        <f t="shared" ca="1" si="24"/>
        <v/>
      </c>
      <c r="BT13" s="58" t="str">
        <f t="shared" ca="1" si="25"/>
        <v/>
      </c>
      <c r="BU13" s="58" t="str">
        <f t="shared" ca="1" si="26"/>
        <v/>
      </c>
      <c r="BV13" s="58"/>
      <c r="BW13" s="58" t="str">
        <f t="shared" ca="1" si="27"/>
        <v xml:space="preserve">     </v>
      </c>
      <c r="BX13" s="58" t="str">
        <f t="shared" ca="1" si="28"/>
        <v/>
      </c>
      <c r="BY13" s="58" t="str">
        <f t="shared" ca="1" si="29"/>
        <v/>
      </c>
      <c r="BZ13" s="58"/>
      <c r="CA13" s="58" t="str">
        <f t="shared" ca="1" si="30"/>
        <v/>
      </c>
      <c r="CB13" s="58" t="str">
        <f t="shared" ca="1" si="30"/>
        <v/>
      </c>
      <c r="CC13" s="58" t="str">
        <f t="shared" ca="1" si="30"/>
        <v/>
      </c>
      <c r="CD13" s="58" t="str">
        <f t="shared" ca="1" si="30"/>
        <v/>
      </c>
      <c r="CE13" s="58" t="str">
        <f t="shared" ca="1" si="30"/>
        <v/>
      </c>
      <c r="CF13" s="58" t="str">
        <f t="shared" ca="1" si="30"/>
        <v/>
      </c>
      <c r="CG13" s="58"/>
      <c r="CH13" s="58" t="str">
        <f t="shared" ca="1" si="31"/>
        <v xml:space="preserve">     </v>
      </c>
      <c r="CI13" s="58" t="str">
        <f t="shared" ca="1" si="32"/>
        <v/>
      </c>
      <c r="CJ13" s="58" t="str">
        <f t="shared" ca="1" si="33"/>
        <v/>
      </c>
      <c r="CK13" s="58"/>
      <c r="CL13" s="58" t="str">
        <f t="shared" ca="1" si="34"/>
        <v/>
      </c>
      <c r="CM13" s="58" t="str">
        <f t="shared" ca="1" si="34"/>
        <v/>
      </c>
      <c r="CN13" s="58" t="str">
        <f t="shared" ca="1" si="34"/>
        <v/>
      </c>
      <c r="CO13" s="58" t="str">
        <f t="shared" ca="1" si="34"/>
        <v/>
      </c>
      <c r="CP13" s="58" t="str">
        <f t="shared" ca="1" si="34"/>
        <v/>
      </c>
      <c r="CQ13" s="58" t="str">
        <f t="shared" ca="1" si="34"/>
        <v/>
      </c>
      <c r="CR13" s="58"/>
      <c r="CS13" s="58" t="str">
        <f t="shared" ca="1" si="35"/>
        <v xml:space="preserve">     </v>
      </c>
      <c r="CT13" s="58" t="str">
        <f t="shared" ca="1" si="36"/>
        <v/>
      </c>
      <c r="CU13" s="58" t="str">
        <f t="shared" ca="1" si="37"/>
        <v/>
      </c>
      <c r="DH13" s="58" t="str">
        <f t="shared" si="38"/>
        <v/>
      </c>
      <c r="DI13" s="58" t="str">
        <f t="shared" si="39"/>
        <v/>
      </c>
      <c r="DJ13" s="58" t="str">
        <f t="shared" si="40"/>
        <v/>
      </c>
      <c r="DK13" s="58" t="str">
        <f t="shared" si="41"/>
        <v/>
      </c>
      <c r="DL13" s="58" t="str">
        <f t="shared" si="42"/>
        <v/>
      </c>
      <c r="DM13" s="168" t="str">
        <f t="shared" si="43"/>
        <v/>
      </c>
    </row>
    <row r="14" spans="1:117" x14ac:dyDescent="0.25">
      <c r="A14" s="5" t="str">
        <f>A$10&amp;"."&amp;COUNTA(A$10:A13)</f>
        <v>Б1.Б.4</v>
      </c>
      <c r="B14" s="92"/>
      <c r="C14" s="88"/>
      <c r="D14" s="89"/>
      <c r="E14" s="89"/>
      <c r="F14" s="89"/>
      <c r="G14" s="90"/>
      <c r="H14" s="88"/>
      <c r="I14" s="89"/>
      <c r="J14" s="89"/>
      <c r="K14" s="89"/>
      <c r="L14" s="90"/>
      <c r="M14" s="88"/>
      <c r="N14" s="89"/>
      <c r="O14" s="89"/>
      <c r="P14" s="89"/>
      <c r="Q14" s="90"/>
      <c r="R14" s="88"/>
      <c r="S14" s="89"/>
      <c r="T14" s="89"/>
      <c r="U14" s="89"/>
      <c r="V14" s="90"/>
      <c r="W14" s="88"/>
      <c r="X14" s="89"/>
      <c r="Y14" s="89"/>
      <c r="Z14" s="89"/>
      <c r="AA14" s="90"/>
      <c r="AB14" s="88"/>
      <c r="AC14" s="89"/>
      <c r="AD14" s="89"/>
      <c r="AE14" s="89"/>
      <c r="AF14" s="90"/>
      <c r="AG14" s="89"/>
      <c r="AH14" s="155">
        <v>0</v>
      </c>
      <c r="AI14" s="155">
        <v>0</v>
      </c>
      <c r="AJ14" s="155">
        <v>0</v>
      </c>
      <c r="AK14" s="155">
        <v>0</v>
      </c>
      <c r="AL14" s="57"/>
      <c r="AM14" s="57" t="str">
        <f>IF(ПланОО!H14&gt;0,ПланОО!I14/ПланОО!H14,"-")</f>
        <v>-</v>
      </c>
      <c r="AN14" s="136"/>
      <c r="AO14" s="58"/>
      <c r="AP14" s="58"/>
      <c r="AQ14" s="58">
        <f t="shared" ca="1" si="9"/>
        <v>0</v>
      </c>
      <c r="AR14" s="58">
        <f t="shared" ca="1" si="10"/>
        <v>0</v>
      </c>
      <c r="AS14" s="58">
        <f t="shared" ca="1" si="10"/>
        <v>0</v>
      </c>
      <c r="AT14" s="58">
        <f t="shared" ca="1" si="10"/>
        <v>0</v>
      </c>
      <c r="AU14" s="58">
        <f t="shared" ca="1" si="10"/>
        <v>0</v>
      </c>
      <c r="AV14" s="58">
        <f t="shared" ca="1" si="10"/>
        <v>0</v>
      </c>
      <c r="AW14" s="58"/>
      <c r="AX14" s="58" t="str">
        <f t="shared" ca="1" si="11"/>
        <v/>
      </c>
      <c r="AY14" s="58" t="str">
        <f t="shared" ca="1" si="12"/>
        <v/>
      </c>
      <c r="AZ14" s="58" t="str">
        <f t="shared" ca="1" si="13"/>
        <v/>
      </c>
      <c r="BA14" s="58" t="str">
        <f t="shared" ca="1" si="14"/>
        <v/>
      </c>
      <c r="BB14" s="58" t="str">
        <f t="shared" ca="1" si="15"/>
        <v/>
      </c>
      <c r="BC14" s="58" t="str">
        <f t="shared" ca="1" si="16"/>
        <v/>
      </c>
      <c r="BD14" s="58"/>
      <c r="BE14" s="58" t="str">
        <f t="shared" ca="1" si="17"/>
        <v xml:space="preserve">     </v>
      </c>
      <c r="BF14" s="58" t="str">
        <f t="shared" ca="1" si="18"/>
        <v/>
      </c>
      <c r="BG14" s="58" t="str">
        <f t="shared" ca="1" si="19"/>
        <v/>
      </c>
      <c r="BH14" s="58"/>
      <c r="BI14" s="58">
        <f t="shared" ca="1" si="20"/>
        <v>0</v>
      </c>
      <c r="BJ14" s="58">
        <f t="shared" ca="1" si="20"/>
        <v>0</v>
      </c>
      <c r="BK14" s="58">
        <f t="shared" ca="1" si="20"/>
        <v>0</v>
      </c>
      <c r="BL14" s="58">
        <f t="shared" ca="1" si="20"/>
        <v>0</v>
      </c>
      <c r="BM14" s="58">
        <f t="shared" ca="1" si="20"/>
        <v>0</v>
      </c>
      <c r="BN14" s="58">
        <f t="shared" ca="1" si="20"/>
        <v>0</v>
      </c>
      <c r="BO14" s="58"/>
      <c r="BP14" s="58" t="str">
        <f t="shared" ca="1" si="21"/>
        <v/>
      </c>
      <c r="BQ14" s="58" t="str">
        <f t="shared" ca="1" si="22"/>
        <v/>
      </c>
      <c r="BR14" s="58" t="str">
        <f t="shared" ca="1" si="23"/>
        <v/>
      </c>
      <c r="BS14" s="58" t="str">
        <f t="shared" ca="1" si="24"/>
        <v/>
      </c>
      <c r="BT14" s="58" t="str">
        <f t="shared" ca="1" si="25"/>
        <v/>
      </c>
      <c r="BU14" s="58" t="str">
        <f t="shared" ca="1" si="26"/>
        <v/>
      </c>
      <c r="BV14" s="58"/>
      <c r="BW14" s="58" t="str">
        <f t="shared" ca="1" si="27"/>
        <v xml:space="preserve">     </v>
      </c>
      <c r="BX14" s="58" t="str">
        <f t="shared" ca="1" si="28"/>
        <v/>
      </c>
      <c r="BY14" s="58" t="str">
        <f t="shared" ca="1" si="29"/>
        <v/>
      </c>
      <c r="BZ14" s="58"/>
      <c r="CA14" s="58" t="str">
        <f t="shared" ca="1" si="30"/>
        <v/>
      </c>
      <c r="CB14" s="58" t="str">
        <f t="shared" ca="1" si="30"/>
        <v/>
      </c>
      <c r="CC14" s="58" t="str">
        <f t="shared" ca="1" si="30"/>
        <v/>
      </c>
      <c r="CD14" s="58" t="str">
        <f t="shared" ca="1" si="30"/>
        <v/>
      </c>
      <c r="CE14" s="58" t="str">
        <f t="shared" ca="1" si="30"/>
        <v/>
      </c>
      <c r="CF14" s="58" t="str">
        <f t="shared" ca="1" si="30"/>
        <v/>
      </c>
      <c r="CG14" s="58"/>
      <c r="CH14" s="58" t="str">
        <f t="shared" ca="1" si="31"/>
        <v xml:space="preserve">     </v>
      </c>
      <c r="CI14" s="58" t="str">
        <f t="shared" ca="1" si="32"/>
        <v/>
      </c>
      <c r="CJ14" s="58" t="str">
        <f t="shared" ca="1" si="33"/>
        <v/>
      </c>
      <c r="CK14" s="58"/>
      <c r="CL14" s="58" t="str">
        <f t="shared" ca="1" si="34"/>
        <v/>
      </c>
      <c r="CM14" s="58" t="str">
        <f t="shared" ca="1" si="34"/>
        <v/>
      </c>
      <c r="CN14" s="58" t="str">
        <f t="shared" ca="1" si="34"/>
        <v/>
      </c>
      <c r="CO14" s="58" t="str">
        <f t="shared" ca="1" si="34"/>
        <v/>
      </c>
      <c r="CP14" s="58" t="str">
        <f t="shared" ca="1" si="34"/>
        <v/>
      </c>
      <c r="CQ14" s="58" t="str">
        <f t="shared" ca="1" si="34"/>
        <v/>
      </c>
      <c r="CR14" s="58"/>
      <c r="CS14" s="58" t="str">
        <f t="shared" ca="1" si="35"/>
        <v xml:space="preserve">     </v>
      </c>
      <c r="CT14" s="58" t="str">
        <f t="shared" ca="1" si="36"/>
        <v/>
      </c>
      <c r="CU14" s="58" t="str">
        <f t="shared" ca="1" si="37"/>
        <v/>
      </c>
      <c r="DH14" s="58" t="str">
        <f t="shared" si="38"/>
        <v/>
      </c>
      <c r="DI14" s="58" t="str">
        <f t="shared" si="39"/>
        <v/>
      </c>
      <c r="DJ14" s="58" t="str">
        <f t="shared" si="40"/>
        <v/>
      </c>
      <c r="DK14" s="58" t="str">
        <f t="shared" si="41"/>
        <v/>
      </c>
      <c r="DL14" s="58" t="str">
        <f t="shared" si="42"/>
        <v/>
      </c>
      <c r="DM14" s="168" t="str">
        <f t="shared" si="43"/>
        <v/>
      </c>
    </row>
    <row r="15" spans="1:117" x14ac:dyDescent="0.25">
      <c r="A15" s="5" t="str">
        <f>A$10&amp;"."&amp;COUNTA(A$10:A14)</f>
        <v>Б1.Б.5</v>
      </c>
      <c r="B15" s="92"/>
      <c r="C15" s="88"/>
      <c r="D15" s="89"/>
      <c r="E15" s="89"/>
      <c r="F15" s="89"/>
      <c r="G15" s="90"/>
      <c r="H15" s="88"/>
      <c r="I15" s="89"/>
      <c r="J15" s="89"/>
      <c r="K15" s="89"/>
      <c r="L15" s="90"/>
      <c r="M15" s="88"/>
      <c r="N15" s="89"/>
      <c r="O15" s="89"/>
      <c r="P15" s="89"/>
      <c r="Q15" s="90"/>
      <c r="R15" s="88"/>
      <c r="S15" s="89"/>
      <c r="T15" s="89"/>
      <c r="U15" s="89"/>
      <c r="V15" s="90"/>
      <c r="W15" s="88"/>
      <c r="X15" s="89"/>
      <c r="Y15" s="89"/>
      <c r="Z15" s="89"/>
      <c r="AA15" s="90"/>
      <c r="AB15" s="88"/>
      <c r="AC15" s="89"/>
      <c r="AD15" s="89"/>
      <c r="AE15" s="89"/>
      <c r="AF15" s="90"/>
      <c r="AG15" s="89"/>
      <c r="AH15" s="155">
        <v>0</v>
      </c>
      <c r="AI15" s="155">
        <v>0</v>
      </c>
      <c r="AJ15" s="155">
        <v>0</v>
      </c>
      <c r="AK15" s="155">
        <v>0</v>
      </c>
      <c r="AL15" s="57"/>
      <c r="AM15" s="57" t="str">
        <f>IF(ПланОО!H15&gt;0,ПланОО!I15/ПланОО!H15,"-")</f>
        <v>-</v>
      </c>
      <c r="AN15" s="136"/>
      <c r="AO15" s="58"/>
      <c r="AP15" s="58"/>
      <c r="AQ15" s="58">
        <f t="shared" ca="1" si="9"/>
        <v>0</v>
      </c>
      <c r="AR15" s="58">
        <f t="shared" ca="1" si="10"/>
        <v>0</v>
      </c>
      <c r="AS15" s="58">
        <f t="shared" ca="1" si="10"/>
        <v>0</v>
      </c>
      <c r="AT15" s="58">
        <f t="shared" ca="1" si="10"/>
        <v>0</v>
      </c>
      <c r="AU15" s="58">
        <f t="shared" ca="1" si="10"/>
        <v>0</v>
      </c>
      <c r="AV15" s="58">
        <f t="shared" ca="1" si="10"/>
        <v>0</v>
      </c>
      <c r="AW15" s="58"/>
      <c r="AX15" s="58" t="str">
        <f t="shared" ca="1" si="11"/>
        <v/>
      </c>
      <c r="AY15" s="58" t="str">
        <f t="shared" ca="1" si="12"/>
        <v/>
      </c>
      <c r="AZ15" s="58" t="str">
        <f t="shared" ca="1" si="13"/>
        <v/>
      </c>
      <c r="BA15" s="58" t="str">
        <f t="shared" ca="1" si="14"/>
        <v/>
      </c>
      <c r="BB15" s="58" t="str">
        <f t="shared" ca="1" si="15"/>
        <v/>
      </c>
      <c r="BC15" s="58" t="str">
        <f t="shared" ca="1" si="16"/>
        <v/>
      </c>
      <c r="BD15" s="58"/>
      <c r="BE15" s="58" t="str">
        <f t="shared" ca="1" si="17"/>
        <v xml:space="preserve">     </v>
      </c>
      <c r="BF15" s="58" t="str">
        <f t="shared" ca="1" si="18"/>
        <v/>
      </c>
      <c r="BG15" s="58" t="str">
        <f t="shared" ca="1" si="19"/>
        <v/>
      </c>
      <c r="BH15" s="58"/>
      <c r="BI15" s="58">
        <f t="shared" ca="1" si="20"/>
        <v>0</v>
      </c>
      <c r="BJ15" s="58">
        <f t="shared" ca="1" si="20"/>
        <v>0</v>
      </c>
      <c r="BK15" s="58">
        <f t="shared" ca="1" si="20"/>
        <v>0</v>
      </c>
      <c r="BL15" s="58">
        <f t="shared" ca="1" si="20"/>
        <v>0</v>
      </c>
      <c r="BM15" s="58">
        <f t="shared" ca="1" si="20"/>
        <v>0</v>
      </c>
      <c r="BN15" s="58">
        <f t="shared" ca="1" si="20"/>
        <v>0</v>
      </c>
      <c r="BO15" s="58"/>
      <c r="BP15" s="58" t="str">
        <f t="shared" ca="1" si="21"/>
        <v/>
      </c>
      <c r="BQ15" s="58" t="str">
        <f t="shared" ca="1" si="22"/>
        <v/>
      </c>
      <c r="BR15" s="58" t="str">
        <f t="shared" ca="1" si="23"/>
        <v/>
      </c>
      <c r="BS15" s="58" t="str">
        <f t="shared" ca="1" si="24"/>
        <v/>
      </c>
      <c r="BT15" s="58" t="str">
        <f t="shared" ca="1" si="25"/>
        <v/>
      </c>
      <c r="BU15" s="58" t="str">
        <f t="shared" ca="1" si="26"/>
        <v/>
      </c>
      <c r="BV15" s="58"/>
      <c r="BW15" s="58" t="str">
        <f t="shared" ca="1" si="27"/>
        <v xml:space="preserve">     </v>
      </c>
      <c r="BX15" s="58" t="str">
        <f t="shared" ca="1" si="28"/>
        <v/>
      </c>
      <c r="BY15" s="58" t="str">
        <f t="shared" ca="1" si="29"/>
        <v/>
      </c>
      <c r="BZ15" s="58"/>
      <c r="CA15" s="58" t="str">
        <f t="shared" ca="1" si="30"/>
        <v/>
      </c>
      <c r="CB15" s="58" t="str">
        <f t="shared" ca="1" si="30"/>
        <v/>
      </c>
      <c r="CC15" s="58" t="str">
        <f t="shared" ca="1" si="30"/>
        <v/>
      </c>
      <c r="CD15" s="58" t="str">
        <f t="shared" ca="1" si="30"/>
        <v/>
      </c>
      <c r="CE15" s="58" t="str">
        <f t="shared" ca="1" si="30"/>
        <v/>
      </c>
      <c r="CF15" s="58" t="str">
        <f t="shared" ca="1" si="30"/>
        <v/>
      </c>
      <c r="CG15" s="58"/>
      <c r="CH15" s="58" t="str">
        <f t="shared" ca="1" si="31"/>
        <v xml:space="preserve">     </v>
      </c>
      <c r="CI15" s="58" t="str">
        <f t="shared" ca="1" si="32"/>
        <v/>
      </c>
      <c r="CJ15" s="58" t="str">
        <f t="shared" ca="1" si="33"/>
        <v/>
      </c>
      <c r="CK15" s="58"/>
      <c r="CL15" s="58" t="str">
        <f t="shared" ca="1" si="34"/>
        <v/>
      </c>
      <c r="CM15" s="58" t="str">
        <f t="shared" ca="1" si="34"/>
        <v/>
      </c>
      <c r="CN15" s="58" t="str">
        <f t="shared" ca="1" si="34"/>
        <v/>
      </c>
      <c r="CO15" s="58" t="str">
        <f t="shared" ca="1" si="34"/>
        <v/>
      </c>
      <c r="CP15" s="58" t="str">
        <f t="shared" ca="1" si="34"/>
        <v/>
      </c>
      <c r="CQ15" s="58" t="str">
        <f t="shared" ca="1" si="34"/>
        <v/>
      </c>
      <c r="CR15" s="58"/>
      <c r="CS15" s="58" t="str">
        <f t="shared" ca="1" si="35"/>
        <v xml:space="preserve">     </v>
      </c>
      <c r="CT15" s="58" t="str">
        <f t="shared" ca="1" si="36"/>
        <v/>
      </c>
      <c r="CU15" s="58" t="str">
        <f t="shared" ca="1" si="37"/>
        <v/>
      </c>
      <c r="DH15" s="58" t="str">
        <f t="shared" si="38"/>
        <v/>
      </c>
      <c r="DI15" s="58" t="str">
        <f t="shared" si="39"/>
        <v/>
      </c>
      <c r="DJ15" s="58" t="str">
        <f t="shared" si="40"/>
        <v/>
      </c>
      <c r="DK15" s="58" t="str">
        <f t="shared" si="41"/>
        <v/>
      </c>
      <c r="DL15" s="58" t="str">
        <f t="shared" si="42"/>
        <v/>
      </c>
      <c r="DM15" s="168" t="str">
        <f t="shared" si="43"/>
        <v/>
      </c>
    </row>
    <row r="16" spans="1:117" x14ac:dyDescent="0.25">
      <c r="A16" s="5" t="str">
        <f>A$10&amp;"."&amp;COUNTA(A$10:A15)</f>
        <v>Б1.Б.6</v>
      </c>
      <c r="B16" s="92"/>
      <c r="C16" s="88"/>
      <c r="D16" s="89"/>
      <c r="E16" s="89"/>
      <c r="F16" s="89"/>
      <c r="G16" s="90"/>
      <c r="H16" s="88"/>
      <c r="I16" s="89"/>
      <c r="J16" s="89"/>
      <c r="K16" s="89"/>
      <c r="L16" s="90"/>
      <c r="M16" s="88"/>
      <c r="N16" s="89"/>
      <c r="O16" s="89"/>
      <c r="P16" s="89"/>
      <c r="Q16" s="90"/>
      <c r="R16" s="88"/>
      <c r="S16" s="89"/>
      <c r="T16" s="89"/>
      <c r="U16" s="89"/>
      <c r="V16" s="90"/>
      <c r="W16" s="88"/>
      <c r="X16" s="89"/>
      <c r="Y16" s="89"/>
      <c r="Z16" s="89"/>
      <c r="AA16" s="90"/>
      <c r="AB16" s="88"/>
      <c r="AC16" s="89"/>
      <c r="AD16" s="89"/>
      <c r="AE16" s="89"/>
      <c r="AF16" s="90"/>
      <c r="AG16" s="89"/>
      <c r="AH16" s="155">
        <v>0</v>
      </c>
      <c r="AI16" s="155">
        <v>0</v>
      </c>
      <c r="AJ16" s="155">
        <v>0</v>
      </c>
      <c r="AK16" s="155">
        <v>0</v>
      </c>
      <c r="AL16" s="57"/>
      <c r="AM16" s="57" t="str">
        <f>IF(ПланОО!H16&gt;0,ПланОО!I16/ПланОО!H16,"-")</f>
        <v>-</v>
      </c>
      <c r="AN16" s="136"/>
      <c r="AO16" s="58"/>
      <c r="AP16" s="58"/>
      <c r="AQ16" s="58">
        <f t="shared" ca="1" si="9"/>
        <v>0</v>
      </c>
      <c r="AR16" s="58">
        <f t="shared" ca="1" si="10"/>
        <v>0</v>
      </c>
      <c r="AS16" s="58">
        <f t="shared" ca="1" si="10"/>
        <v>0</v>
      </c>
      <c r="AT16" s="58">
        <f t="shared" ca="1" si="10"/>
        <v>0</v>
      </c>
      <c r="AU16" s="58">
        <f t="shared" ca="1" si="10"/>
        <v>0</v>
      </c>
      <c r="AV16" s="58">
        <f t="shared" ca="1" si="10"/>
        <v>0</v>
      </c>
      <c r="AW16" s="58"/>
      <c r="AX16" s="58" t="str">
        <f t="shared" ca="1" si="11"/>
        <v/>
      </c>
      <c r="AY16" s="58" t="str">
        <f t="shared" ca="1" si="12"/>
        <v/>
      </c>
      <c r="AZ16" s="58" t="str">
        <f t="shared" ca="1" si="13"/>
        <v/>
      </c>
      <c r="BA16" s="58" t="str">
        <f t="shared" ca="1" si="14"/>
        <v/>
      </c>
      <c r="BB16" s="58" t="str">
        <f t="shared" ca="1" si="15"/>
        <v/>
      </c>
      <c r="BC16" s="58" t="str">
        <f t="shared" ca="1" si="16"/>
        <v/>
      </c>
      <c r="BD16" s="58"/>
      <c r="BE16" s="58" t="str">
        <f t="shared" ca="1" si="17"/>
        <v xml:space="preserve">     </v>
      </c>
      <c r="BF16" s="58" t="str">
        <f t="shared" ca="1" si="18"/>
        <v/>
      </c>
      <c r="BG16" s="58" t="str">
        <f t="shared" ca="1" si="19"/>
        <v/>
      </c>
      <c r="BH16" s="58"/>
      <c r="BI16" s="58">
        <f t="shared" ca="1" si="20"/>
        <v>0</v>
      </c>
      <c r="BJ16" s="58">
        <f t="shared" ca="1" si="20"/>
        <v>0</v>
      </c>
      <c r="BK16" s="58">
        <f t="shared" ca="1" si="20"/>
        <v>0</v>
      </c>
      <c r="BL16" s="58">
        <f t="shared" ca="1" si="20"/>
        <v>0</v>
      </c>
      <c r="BM16" s="58">
        <f t="shared" ca="1" si="20"/>
        <v>0</v>
      </c>
      <c r="BN16" s="58">
        <f t="shared" ca="1" si="20"/>
        <v>0</v>
      </c>
      <c r="BO16" s="58"/>
      <c r="BP16" s="58" t="str">
        <f t="shared" ca="1" si="21"/>
        <v/>
      </c>
      <c r="BQ16" s="58" t="str">
        <f t="shared" ca="1" si="22"/>
        <v/>
      </c>
      <c r="BR16" s="58" t="str">
        <f t="shared" ca="1" si="23"/>
        <v/>
      </c>
      <c r="BS16" s="58" t="str">
        <f t="shared" ca="1" si="24"/>
        <v/>
      </c>
      <c r="BT16" s="58" t="str">
        <f t="shared" ca="1" si="25"/>
        <v/>
      </c>
      <c r="BU16" s="58" t="str">
        <f t="shared" ca="1" si="26"/>
        <v/>
      </c>
      <c r="BV16" s="58"/>
      <c r="BW16" s="58" t="str">
        <f t="shared" ca="1" si="27"/>
        <v xml:space="preserve">     </v>
      </c>
      <c r="BX16" s="58" t="str">
        <f t="shared" ca="1" si="28"/>
        <v/>
      </c>
      <c r="BY16" s="58" t="str">
        <f t="shared" ca="1" si="29"/>
        <v/>
      </c>
      <c r="BZ16" s="58"/>
      <c r="CA16" s="58" t="str">
        <f t="shared" ca="1" si="30"/>
        <v/>
      </c>
      <c r="CB16" s="58" t="str">
        <f t="shared" ca="1" si="30"/>
        <v/>
      </c>
      <c r="CC16" s="58" t="str">
        <f t="shared" ca="1" si="30"/>
        <v/>
      </c>
      <c r="CD16" s="58" t="str">
        <f t="shared" ca="1" si="30"/>
        <v/>
      </c>
      <c r="CE16" s="58" t="str">
        <f t="shared" ca="1" si="30"/>
        <v/>
      </c>
      <c r="CF16" s="58" t="str">
        <f t="shared" ca="1" si="30"/>
        <v/>
      </c>
      <c r="CG16" s="58"/>
      <c r="CH16" s="58" t="str">
        <f t="shared" ca="1" si="31"/>
        <v xml:space="preserve">     </v>
      </c>
      <c r="CI16" s="58" t="str">
        <f t="shared" ca="1" si="32"/>
        <v/>
      </c>
      <c r="CJ16" s="58" t="str">
        <f t="shared" ca="1" si="33"/>
        <v/>
      </c>
      <c r="CK16" s="58"/>
      <c r="CL16" s="58" t="str">
        <f t="shared" ca="1" si="34"/>
        <v/>
      </c>
      <c r="CM16" s="58" t="str">
        <f t="shared" ca="1" si="34"/>
        <v/>
      </c>
      <c r="CN16" s="58" t="str">
        <f t="shared" ca="1" si="34"/>
        <v/>
      </c>
      <c r="CO16" s="58" t="str">
        <f t="shared" ca="1" si="34"/>
        <v/>
      </c>
      <c r="CP16" s="58" t="str">
        <f t="shared" ca="1" si="34"/>
        <v/>
      </c>
      <c r="CQ16" s="58" t="str">
        <f t="shared" ca="1" si="34"/>
        <v/>
      </c>
      <c r="CR16" s="58"/>
      <c r="CS16" s="58" t="str">
        <f t="shared" ca="1" si="35"/>
        <v xml:space="preserve">     </v>
      </c>
      <c r="CT16" s="58" t="str">
        <f t="shared" ca="1" si="36"/>
        <v/>
      </c>
      <c r="CU16" s="58" t="str">
        <f t="shared" ca="1" si="37"/>
        <v/>
      </c>
      <c r="DH16" s="58" t="str">
        <f t="shared" si="38"/>
        <v/>
      </c>
      <c r="DI16" s="58" t="str">
        <f t="shared" si="39"/>
        <v/>
      </c>
      <c r="DJ16" s="58" t="str">
        <f t="shared" si="40"/>
        <v/>
      </c>
      <c r="DK16" s="58" t="str">
        <f t="shared" si="41"/>
        <v/>
      </c>
      <c r="DL16" s="58" t="str">
        <f t="shared" si="42"/>
        <v/>
      </c>
      <c r="DM16" s="168" t="str">
        <f t="shared" si="43"/>
        <v/>
      </c>
    </row>
    <row r="17" spans="1:117" ht="15.75" customHeight="1" x14ac:dyDescent="0.25">
      <c r="A17" s="5" t="str">
        <f>A$10&amp;"."&amp;COUNTA(A$10:A16)</f>
        <v>Б1.Б.7</v>
      </c>
      <c r="B17" s="92"/>
      <c r="C17" s="88"/>
      <c r="D17" s="89"/>
      <c r="E17" s="89"/>
      <c r="F17" s="89"/>
      <c r="G17" s="90"/>
      <c r="H17" s="88"/>
      <c r="I17" s="89"/>
      <c r="J17" s="89"/>
      <c r="K17" s="89"/>
      <c r="L17" s="90"/>
      <c r="M17" s="88"/>
      <c r="N17" s="89"/>
      <c r="O17" s="89"/>
      <c r="P17" s="89"/>
      <c r="Q17" s="90"/>
      <c r="R17" s="88"/>
      <c r="S17" s="89"/>
      <c r="T17" s="89"/>
      <c r="U17" s="89"/>
      <c r="V17" s="90"/>
      <c r="W17" s="88"/>
      <c r="X17" s="89"/>
      <c r="Y17" s="89"/>
      <c r="Z17" s="89"/>
      <c r="AA17" s="90"/>
      <c r="AB17" s="88"/>
      <c r="AC17" s="89"/>
      <c r="AD17" s="89"/>
      <c r="AE17" s="89"/>
      <c r="AF17" s="90"/>
      <c r="AG17" s="89"/>
      <c r="AH17" s="155">
        <v>0</v>
      </c>
      <c r="AI17" s="155">
        <v>0</v>
      </c>
      <c r="AJ17" s="155">
        <v>0</v>
      </c>
      <c r="AK17" s="155">
        <v>0</v>
      </c>
      <c r="AL17" s="57"/>
      <c r="AM17" s="57" t="str">
        <f>IF(ПланОО!H17&gt;0,ПланОО!I17/ПланОО!H17,"-")</f>
        <v>-</v>
      </c>
      <c r="AN17" s="136"/>
      <c r="AO17" s="58"/>
      <c r="AP17" s="58"/>
      <c r="AQ17" s="58">
        <f t="shared" ca="1" si="9"/>
        <v>0</v>
      </c>
      <c r="AR17" s="58">
        <f t="shared" ca="1" si="10"/>
        <v>0</v>
      </c>
      <c r="AS17" s="58">
        <f t="shared" ca="1" si="10"/>
        <v>0</v>
      </c>
      <c r="AT17" s="58">
        <f t="shared" ca="1" si="10"/>
        <v>0</v>
      </c>
      <c r="AU17" s="58">
        <f t="shared" ca="1" si="10"/>
        <v>0</v>
      </c>
      <c r="AV17" s="58">
        <f t="shared" ca="1" si="10"/>
        <v>0</v>
      </c>
      <c r="AW17" s="58"/>
      <c r="AX17" s="58" t="str">
        <f t="shared" ca="1" si="11"/>
        <v/>
      </c>
      <c r="AY17" s="58" t="str">
        <f t="shared" ca="1" si="12"/>
        <v/>
      </c>
      <c r="AZ17" s="58" t="str">
        <f t="shared" ca="1" si="13"/>
        <v/>
      </c>
      <c r="BA17" s="58" t="str">
        <f t="shared" ca="1" si="14"/>
        <v/>
      </c>
      <c r="BB17" s="58" t="str">
        <f t="shared" ca="1" si="15"/>
        <v/>
      </c>
      <c r="BC17" s="58" t="str">
        <f t="shared" ca="1" si="16"/>
        <v/>
      </c>
      <c r="BD17" s="58"/>
      <c r="BE17" s="58" t="str">
        <f t="shared" ca="1" si="17"/>
        <v xml:space="preserve">     </v>
      </c>
      <c r="BF17" s="58" t="str">
        <f t="shared" ca="1" si="18"/>
        <v/>
      </c>
      <c r="BG17" s="58" t="str">
        <f t="shared" ca="1" si="19"/>
        <v/>
      </c>
      <c r="BH17" s="58"/>
      <c r="BI17" s="58">
        <f t="shared" ca="1" si="20"/>
        <v>0</v>
      </c>
      <c r="BJ17" s="58">
        <f t="shared" ca="1" si="20"/>
        <v>0</v>
      </c>
      <c r="BK17" s="58">
        <f t="shared" ca="1" si="20"/>
        <v>0</v>
      </c>
      <c r="BL17" s="58">
        <f t="shared" ca="1" si="20"/>
        <v>0</v>
      </c>
      <c r="BM17" s="58">
        <f t="shared" ca="1" si="20"/>
        <v>0</v>
      </c>
      <c r="BN17" s="58">
        <f t="shared" ca="1" si="20"/>
        <v>0</v>
      </c>
      <c r="BO17" s="58"/>
      <c r="BP17" s="58" t="str">
        <f t="shared" ca="1" si="21"/>
        <v/>
      </c>
      <c r="BQ17" s="58" t="str">
        <f t="shared" ca="1" si="22"/>
        <v/>
      </c>
      <c r="BR17" s="58" t="str">
        <f t="shared" ca="1" si="23"/>
        <v/>
      </c>
      <c r="BS17" s="58" t="str">
        <f t="shared" ca="1" si="24"/>
        <v/>
      </c>
      <c r="BT17" s="58" t="str">
        <f t="shared" ca="1" si="25"/>
        <v/>
      </c>
      <c r="BU17" s="58" t="str">
        <f t="shared" ca="1" si="26"/>
        <v/>
      </c>
      <c r="BV17" s="58"/>
      <c r="BW17" s="58" t="str">
        <f t="shared" ca="1" si="27"/>
        <v xml:space="preserve">     </v>
      </c>
      <c r="BX17" s="58" t="str">
        <f t="shared" ca="1" si="28"/>
        <v/>
      </c>
      <c r="BY17" s="58" t="str">
        <f t="shared" ca="1" si="29"/>
        <v/>
      </c>
      <c r="BZ17" s="58"/>
      <c r="CA17" s="58" t="str">
        <f t="shared" ca="1" si="30"/>
        <v/>
      </c>
      <c r="CB17" s="58" t="str">
        <f t="shared" ca="1" si="30"/>
        <v/>
      </c>
      <c r="CC17" s="58" t="str">
        <f t="shared" ca="1" si="30"/>
        <v/>
      </c>
      <c r="CD17" s="58" t="str">
        <f t="shared" ca="1" si="30"/>
        <v/>
      </c>
      <c r="CE17" s="58" t="str">
        <f t="shared" ca="1" si="30"/>
        <v/>
      </c>
      <c r="CF17" s="58" t="str">
        <f t="shared" ca="1" si="30"/>
        <v/>
      </c>
      <c r="CG17" s="58"/>
      <c r="CH17" s="58" t="str">
        <f t="shared" ca="1" si="31"/>
        <v xml:space="preserve">     </v>
      </c>
      <c r="CI17" s="58" t="str">
        <f t="shared" ca="1" si="32"/>
        <v/>
      </c>
      <c r="CJ17" s="58" t="str">
        <f t="shared" ca="1" si="33"/>
        <v/>
      </c>
      <c r="CK17" s="58"/>
      <c r="CL17" s="58" t="str">
        <f t="shared" ca="1" si="34"/>
        <v/>
      </c>
      <c r="CM17" s="58" t="str">
        <f t="shared" ca="1" si="34"/>
        <v/>
      </c>
      <c r="CN17" s="58" t="str">
        <f t="shared" ca="1" si="34"/>
        <v/>
      </c>
      <c r="CO17" s="58" t="str">
        <f t="shared" ca="1" si="34"/>
        <v/>
      </c>
      <c r="CP17" s="58" t="str">
        <f t="shared" ca="1" si="34"/>
        <v/>
      </c>
      <c r="CQ17" s="58" t="str">
        <f t="shared" ca="1" si="34"/>
        <v/>
      </c>
      <c r="CR17" s="58"/>
      <c r="CS17" s="58" t="str">
        <f t="shared" ca="1" si="35"/>
        <v xml:space="preserve">     </v>
      </c>
      <c r="CT17" s="58" t="str">
        <f t="shared" ca="1" si="36"/>
        <v/>
      </c>
      <c r="CU17" s="58" t="str">
        <f t="shared" ca="1" si="37"/>
        <v/>
      </c>
      <c r="DH17" s="58" t="str">
        <f t="shared" si="38"/>
        <v/>
      </c>
      <c r="DI17" s="58" t="str">
        <f t="shared" si="39"/>
        <v/>
      </c>
      <c r="DJ17" s="58" t="str">
        <f t="shared" si="40"/>
        <v/>
      </c>
      <c r="DK17" s="58" t="str">
        <f t="shared" si="41"/>
        <v/>
      </c>
      <c r="DL17" s="58" t="str">
        <f t="shared" si="42"/>
        <v/>
      </c>
      <c r="DM17" s="168" t="str">
        <f t="shared" si="43"/>
        <v/>
      </c>
    </row>
    <row r="18" spans="1:117" x14ac:dyDescent="0.25">
      <c r="A18" s="5" t="str">
        <f>A$10&amp;"."&amp;COUNTA(A$10:A17)</f>
        <v>Б1.Б.8</v>
      </c>
      <c r="B18" s="92"/>
      <c r="C18" s="88"/>
      <c r="D18" s="89"/>
      <c r="E18" s="89"/>
      <c r="F18" s="89"/>
      <c r="G18" s="90"/>
      <c r="H18" s="88"/>
      <c r="I18" s="89"/>
      <c r="J18" s="89"/>
      <c r="K18" s="89"/>
      <c r="L18" s="90"/>
      <c r="M18" s="88"/>
      <c r="N18" s="89"/>
      <c r="O18" s="89"/>
      <c r="P18" s="89"/>
      <c r="Q18" s="90"/>
      <c r="R18" s="88"/>
      <c r="S18" s="89"/>
      <c r="T18" s="89"/>
      <c r="U18" s="89"/>
      <c r="V18" s="90"/>
      <c r="W18" s="88"/>
      <c r="X18" s="89"/>
      <c r="Y18" s="89"/>
      <c r="Z18" s="89"/>
      <c r="AA18" s="90"/>
      <c r="AB18" s="88"/>
      <c r="AC18" s="89"/>
      <c r="AD18" s="89"/>
      <c r="AE18" s="89"/>
      <c r="AF18" s="90"/>
      <c r="AG18" s="89"/>
      <c r="AH18" s="155">
        <v>0</v>
      </c>
      <c r="AI18" s="155">
        <v>0</v>
      </c>
      <c r="AJ18" s="155">
        <v>0</v>
      </c>
      <c r="AK18" s="155">
        <v>0</v>
      </c>
      <c r="AL18" s="57"/>
      <c r="AM18" s="57" t="str">
        <f>IF(ПланОО!H18&gt;0,ПланОО!I18/ПланОО!H18,"-")</f>
        <v>-</v>
      </c>
      <c r="AN18" s="136"/>
      <c r="AO18" s="58"/>
      <c r="AP18" s="58"/>
      <c r="AQ18" s="58">
        <f t="shared" ca="1" si="9"/>
        <v>0</v>
      </c>
      <c r="AR18" s="58">
        <f t="shared" ca="1" si="10"/>
        <v>0</v>
      </c>
      <c r="AS18" s="58">
        <f t="shared" ca="1" si="10"/>
        <v>0</v>
      </c>
      <c r="AT18" s="58">
        <f t="shared" ca="1" si="10"/>
        <v>0</v>
      </c>
      <c r="AU18" s="58">
        <f t="shared" ca="1" si="10"/>
        <v>0</v>
      </c>
      <c r="AV18" s="58">
        <f t="shared" ca="1" si="10"/>
        <v>0</v>
      </c>
      <c r="AW18" s="58"/>
      <c r="AX18" s="58" t="str">
        <f t="shared" ca="1" si="11"/>
        <v/>
      </c>
      <c r="AY18" s="58" t="str">
        <f t="shared" ca="1" si="12"/>
        <v/>
      </c>
      <c r="AZ18" s="58" t="str">
        <f t="shared" ca="1" si="13"/>
        <v/>
      </c>
      <c r="BA18" s="58" t="str">
        <f t="shared" ca="1" si="14"/>
        <v/>
      </c>
      <c r="BB18" s="58" t="str">
        <f t="shared" ca="1" si="15"/>
        <v/>
      </c>
      <c r="BC18" s="58" t="str">
        <f t="shared" ca="1" si="16"/>
        <v/>
      </c>
      <c r="BD18" s="58"/>
      <c r="BE18" s="58" t="str">
        <f t="shared" ca="1" si="17"/>
        <v xml:space="preserve">     </v>
      </c>
      <c r="BF18" s="58" t="str">
        <f t="shared" ca="1" si="18"/>
        <v/>
      </c>
      <c r="BG18" s="58" t="str">
        <f t="shared" ca="1" si="19"/>
        <v/>
      </c>
      <c r="BH18" s="58"/>
      <c r="BI18" s="58">
        <f t="shared" ca="1" si="20"/>
        <v>0</v>
      </c>
      <c r="BJ18" s="58">
        <f t="shared" ca="1" si="20"/>
        <v>0</v>
      </c>
      <c r="BK18" s="58">
        <f t="shared" ca="1" si="20"/>
        <v>0</v>
      </c>
      <c r="BL18" s="58">
        <f t="shared" ca="1" si="20"/>
        <v>0</v>
      </c>
      <c r="BM18" s="58">
        <f t="shared" ca="1" si="20"/>
        <v>0</v>
      </c>
      <c r="BN18" s="58">
        <f t="shared" ca="1" si="20"/>
        <v>0</v>
      </c>
      <c r="BO18" s="58"/>
      <c r="BP18" s="58" t="str">
        <f t="shared" ca="1" si="21"/>
        <v/>
      </c>
      <c r="BQ18" s="58" t="str">
        <f t="shared" ca="1" si="22"/>
        <v/>
      </c>
      <c r="BR18" s="58" t="str">
        <f t="shared" ca="1" si="23"/>
        <v/>
      </c>
      <c r="BS18" s="58" t="str">
        <f t="shared" ca="1" si="24"/>
        <v/>
      </c>
      <c r="BT18" s="58" t="str">
        <f t="shared" ca="1" si="25"/>
        <v/>
      </c>
      <c r="BU18" s="58" t="str">
        <f t="shared" ca="1" si="26"/>
        <v/>
      </c>
      <c r="BV18" s="58"/>
      <c r="BW18" s="58" t="str">
        <f t="shared" ca="1" si="27"/>
        <v xml:space="preserve">     </v>
      </c>
      <c r="BX18" s="58" t="str">
        <f t="shared" ca="1" si="28"/>
        <v/>
      </c>
      <c r="BY18" s="58" t="str">
        <f t="shared" ca="1" si="29"/>
        <v/>
      </c>
      <c r="BZ18" s="58"/>
      <c r="CA18" s="58" t="str">
        <f t="shared" ca="1" si="30"/>
        <v/>
      </c>
      <c r="CB18" s="58" t="str">
        <f t="shared" ca="1" si="30"/>
        <v/>
      </c>
      <c r="CC18" s="58" t="str">
        <f t="shared" ca="1" si="30"/>
        <v/>
      </c>
      <c r="CD18" s="58" t="str">
        <f t="shared" ca="1" si="30"/>
        <v/>
      </c>
      <c r="CE18" s="58" t="str">
        <f t="shared" ca="1" si="30"/>
        <v/>
      </c>
      <c r="CF18" s="58" t="str">
        <f t="shared" ca="1" si="30"/>
        <v/>
      </c>
      <c r="CG18" s="58"/>
      <c r="CH18" s="58" t="str">
        <f t="shared" ca="1" si="31"/>
        <v xml:space="preserve">     </v>
      </c>
      <c r="CI18" s="58" t="str">
        <f t="shared" ca="1" si="32"/>
        <v/>
      </c>
      <c r="CJ18" s="58" t="str">
        <f t="shared" ca="1" si="33"/>
        <v/>
      </c>
      <c r="CK18" s="58"/>
      <c r="CL18" s="58" t="str">
        <f t="shared" ca="1" si="34"/>
        <v/>
      </c>
      <c r="CM18" s="58" t="str">
        <f t="shared" ca="1" si="34"/>
        <v/>
      </c>
      <c r="CN18" s="58" t="str">
        <f t="shared" ca="1" si="34"/>
        <v/>
      </c>
      <c r="CO18" s="58" t="str">
        <f t="shared" ca="1" si="34"/>
        <v/>
      </c>
      <c r="CP18" s="58" t="str">
        <f t="shared" ca="1" si="34"/>
        <v/>
      </c>
      <c r="CQ18" s="58" t="str">
        <f t="shared" ca="1" si="34"/>
        <v/>
      </c>
      <c r="CR18" s="58"/>
      <c r="CS18" s="58" t="str">
        <f t="shared" ca="1" si="35"/>
        <v xml:space="preserve">     </v>
      </c>
      <c r="CT18" s="58" t="str">
        <f t="shared" ca="1" si="36"/>
        <v/>
      </c>
      <c r="CU18" s="58" t="str">
        <f t="shared" ca="1" si="37"/>
        <v/>
      </c>
      <c r="DH18" s="58" t="str">
        <f t="shared" si="38"/>
        <v/>
      </c>
      <c r="DI18" s="58" t="str">
        <f t="shared" si="39"/>
        <v/>
      </c>
      <c r="DJ18" s="58" t="str">
        <f t="shared" si="40"/>
        <v/>
      </c>
      <c r="DK18" s="58" t="str">
        <f t="shared" si="41"/>
        <v/>
      </c>
      <c r="DL18" s="58" t="str">
        <f t="shared" si="42"/>
        <v/>
      </c>
      <c r="DM18" s="168" t="str">
        <f t="shared" si="43"/>
        <v/>
      </c>
    </row>
    <row r="19" spans="1:117" x14ac:dyDescent="0.25">
      <c r="A19" s="5" t="str">
        <f>A$10&amp;"."&amp;COUNTA(A$10:A18)</f>
        <v>Б1.Б.9</v>
      </c>
      <c r="B19" s="92"/>
      <c r="C19" s="88"/>
      <c r="D19" s="89"/>
      <c r="E19" s="89"/>
      <c r="F19" s="89"/>
      <c r="G19" s="90"/>
      <c r="H19" s="88"/>
      <c r="I19" s="89"/>
      <c r="J19" s="89"/>
      <c r="K19" s="89"/>
      <c r="L19" s="90"/>
      <c r="M19" s="88"/>
      <c r="N19" s="89"/>
      <c r="O19" s="89"/>
      <c r="P19" s="89"/>
      <c r="Q19" s="90"/>
      <c r="R19" s="88"/>
      <c r="S19" s="89"/>
      <c r="T19" s="89"/>
      <c r="U19" s="89"/>
      <c r="V19" s="90"/>
      <c r="W19" s="88"/>
      <c r="X19" s="89"/>
      <c r="Y19" s="89"/>
      <c r="Z19" s="89"/>
      <c r="AA19" s="90"/>
      <c r="AB19" s="88"/>
      <c r="AC19" s="89"/>
      <c r="AD19" s="89"/>
      <c r="AE19" s="89"/>
      <c r="AF19" s="90"/>
      <c r="AG19" s="89"/>
      <c r="AH19" s="155">
        <v>0</v>
      </c>
      <c r="AI19" s="155">
        <v>0</v>
      </c>
      <c r="AJ19" s="155">
        <v>0</v>
      </c>
      <c r="AK19" s="155">
        <v>0</v>
      </c>
      <c r="AL19" s="57"/>
      <c r="AM19" s="57" t="str">
        <f>IF(ПланОО!H19&gt;0,ПланОО!I19/ПланОО!H19,"-")</f>
        <v>-</v>
      </c>
      <c r="AN19" s="136"/>
      <c r="AO19" s="58"/>
      <c r="AP19" s="58"/>
      <c r="AQ19" s="58">
        <f t="shared" ca="1" si="9"/>
        <v>0</v>
      </c>
      <c r="AR19" s="58">
        <f t="shared" ca="1" si="10"/>
        <v>0</v>
      </c>
      <c r="AS19" s="58">
        <f t="shared" ca="1" si="10"/>
        <v>0</v>
      </c>
      <c r="AT19" s="58">
        <f t="shared" ca="1" si="10"/>
        <v>0</v>
      </c>
      <c r="AU19" s="58">
        <f t="shared" ca="1" si="10"/>
        <v>0</v>
      </c>
      <c r="AV19" s="58">
        <f t="shared" ca="1" si="10"/>
        <v>0</v>
      </c>
      <c r="AW19" s="58"/>
      <c r="AX19" s="58" t="str">
        <f t="shared" ca="1" si="11"/>
        <v/>
      </c>
      <c r="AY19" s="58" t="str">
        <f t="shared" ca="1" si="12"/>
        <v/>
      </c>
      <c r="AZ19" s="58" t="str">
        <f t="shared" ca="1" si="13"/>
        <v/>
      </c>
      <c r="BA19" s="58" t="str">
        <f t="shared" ca="1" si="14"/>
        <v/>
      </c>
      <c r="BB19" s="58" t="str">
        <f t="shared" ca="1" si="15"/>
        <v/>
      </c>
      <c r="BC19" s="58" t="str">
        <f t="shared" ca="1" si="16"/>
        <v/>
      </c>
      <c r="BD19" s="58"/>
      <c r="BE19" s="58" t="str">
        <f t="shared" ca="1" si="17"/>
        <v xml:space="preserve">     </v>
      </c>
      <c r="BF19" s="58" t="str">
        <f t="shared" ca="1" si="18"/>
        <v/>
      </c>
      <c r="BG19" s="58" t="str">
        <f t="shared" ca="1" si="19"/>
        <v/>
      </c>
      <c r="BH19" s="58"/>
      <c r="BI19" s="58">
        <f t="shared" ca="1" si="20"/>
        <v>0</v>
      </c>
      <c r="BJ19" s="58">
        <f t="shared" ca="1" si="20"/>
        <v>0</v>
      </c>
      <c r="BK19" s="58">
        <f t="shared" ca="1" si="20"/>
        <v>0</v>
      </c>
      <c r="BL19" s="58">
        <f t="shared" ca="1" si="20"/>
        <v>0</v>
      </c>
      <c r="BM19" s="58">
        <f t="shared" ca="1" si="20"/>
        <v>0</v>
      </c>
      <c r="BN19" s="58">
        <f t="shared" ca="1" si="20"/>
        <v>0</v>
      </c>
      <c r="BO19" s="58"/>
      <c r="BP19" s="58" t="str">
        <f t="shared" ca="1" si="21"/>
        <v/>
      </c>
      <c r="BQ19" s="58" t="str">
        <f t="shared" ca="1" si="22"/>
        <v/>
      </c>
      <c r="BR19" s="58" t="str">
        <f t="shared" ca="1" si="23"/>
        <v/>
      </c>
      <c r="BS19" s="58" t="str">
        <f t="shared" ca="1" si="24"/>
        <v/>
      </c>
      <c r="BT19" s="58" t="str">
        <f t="shared" ca="1" si="25"/>
        <v/>
      </c>
      <c r="BU19" s="58" t="str">
        <f t="shared" ca="1" si="26"/>
        <v/>
      </c>
      <c r="BV19" s="58"/>
      <c r="BW19" s="58" t="str">
        <f t="shared" ca="1" si="27"/>
        <v xml:space="preserve">     </v>
      </c>
      <c r="BX19" s="58" t="str">
        <f t="shared" ca="1" si="28"/>
        <v/>
      </c>
      <c r="BY19" s="58" t="str">
        <f t="shared" ca="1" si="29"/>
        <v/>
      </c>
      <c r="BZ19" s="58"/>
      <c r="CA19" s="58" t="str">
        <f t="shared" ca="1" si="30"/>
        <v/>
      </c>
      <c r="CB19" s="58" t="str">
        <f t="shared" ca="1" si="30"/>
        <v/>
      </c>
      <c r="CC19" s="58" t="str">
        <f t="shared" ca="1" si="30"/>
        <v/>
      </c>
      <c r="CD19" s="58" t="str">
        <f t="shared" ca="1" si="30"/>
        <v/>
      </c>
      <c r="CE19" s="58" t="str">
        <f t="shared" ca="1" si="30"/>
        <v/>
      </c>
      <c r="CF19" s="58" t="str">
        <f t="shared" ca="1" si="30"/>
        <v/>
      </c>
      <c r="CG19" s="58"/>
      <c r="CH19" s="58" t="str">
        <f t="shared" ca="1" si="31"/>
        <v xml:space="preserve">     </v>
      </c>
      <c r="CI19" s="58" t="str">
        <f t="shared" ca="1" si="32"/>
        <v/>
      </c>
      <c r="CJ19" s="58" t="str">
        <f t="shared" ca="1" si="33"/>
        <v/>
      </c>
      <c r="CK19" s="58"/>
      <c r="CL19" s="58" t="str">
        <f t="shared" ca="1" si="34"/>
        <v/>
      </c>
      <c r="CM19" s="58" t="str">
        <f t="shared" ca="1" si="34"/>
        <v/>
      </c>
      <c r="CN19" s="58" t="str">
        <f t="shared" ca="1" si="34"/>
        <v/>
      </c>
      <c r="CO19" s="58" t="str">
        <f t="shared" ca="1" si="34"/>
        <v/>
      </c>
      <c r="CP19" s="58" t="str">
        <f t="shared" ca="1" si="34"/>
        <v/>
      </c>
      <c r="CQ19" s="58" t="str">
        <f t="shared" ca="1" si="34"/>
        <v/>
      </c>
      <c r="CR19" s="58"/>
      <c r="CS19" s="58" t="str">
        <f t="shared" ca="1" si="35"/>
        <v xml:space="preserve">     </v>
      </c>
      <c r="CT19" s="58" t="str">
        <f t="shared" ca="1" si="36"/>
        <v/>
      </c>
      <c r="CU19" s="58" t="str">
        <f t="shared" ca="1" si="37"/>
        <v/>
      </c>
      <c r="DH19" s="58" t="str">
        <f t="shared" si="38"/>
        <v/>
      </c>
      <c r="DI19" s="58" t="str">
        <f t="shared" si="39"/>
        <v/>
      </c>
      <c r="DJ19" s="58" t="str">
        <f t="shared" si="40"/>
        <v/>
      </c>
      <c r="DK19" s="58" t="str">
        <f t="shared" si="41"/>
        <v/>
      </c>
      <c r="DL19" s="58" t="str">
        <f t="shared" si="42"/>
        <v/>
      </c>
      <c r="DM19" s="168" t="str">
        <f t="shared" si="43"/>
        <v/>
      </c>
    </row>
    <row r="20" spans="1:117" x14ac:dyDescent="0.25">
      <c r="A20" s="5" t="str">
        <f>A$10&amp;"."&amp;COUNTA(A$10:A19)</f>
        <v>Б1.Б.10</v>
      </c>
      <c r="B20" s="92"/>
      <c r="C20" s="88"/>
      <c r="D20" s="89"/>
      <c r="E20" s="89"/>
      <c r="F20" s="89"/>
      <c r="G20" s="90"/>
      <c r="H20" s="88"/>
      <c r="I20" s="89"/>
      <c r="J20" s="89"/>
      <c r="K20" s="89"/>
      <c r="L20" s="90"/>
      <c r="M20" s="88"/>
      <c r="N20" s="89"/>
      <c r="O20" s="89"/>
      <c r="P20" s="89"/>
      <c r="Q20" s="90"/>
      <c r="R20" s="88"/>
      <c r="S20" s="89"/>
      <c r="T20" s="89"/>
      <c r="U20" s="89"/>
      <c r="V20" s="90"/>
      <c r="W20" s="88"/>
      <c r="X20" s="89"/>
      <c r="Y20" s="89"/>
      <c r="Z20" s="89"/>
      <c r="AA20" s="90"/>
      <c r="AB20" s="88"/>
      <c r="AC20" s="89"/>
      <c r="AD20" s="89"/>
      <c r="AE20" s="89"/>
      <c r="AF20" s="90"/>
      <c r="AG20" s="89"/>
      <c r="AH20" s="155">
        <v>0</v>
      </c>
      <c r="AI20" s="155">
        <v>0</v>
      </c>
      <c r="AJ20" s="155">
        <v>0</v>
      </c>
      <c r="AK20" s="155">
        <v>0</v>
      </c>
      <c r="AL20" s="57"/>
      <c r="AM20" s="57" t="str">
        <f>IF(ПланОО!H20&gt;0,ПланОО!I20/ПланОО!H20,"-")</f>
        <v>-</v>
      </c>
      <c r="AN20" s="136"/>
      <c r="AO20" s="58"/>
      <c r="AP20" s="58"/>
      <c r="AQ20" s="58">
        <f t="shared" ca="1" si="9"/>
        <v>0</v>
      </c>
      <c r="AR20" s="58">
        <f t="shared" ref="AR20:AV29" ca="1" si="44">IF(OFFSET($G20,0,(AR$2-1)*5,1,1)=$AW$2,-1*AR$2,IF(OFFSET($G20,0,(AR$2-1)*5,1,1)=$AW$3,AR$2,0))</f>
        <v>0</v>
      </c>
      <c r="AS20" s="58">
        <f t="shared" ca="1" si="44"/>
        <v>0</v>
      </c>
      <c r="AT20" s="58">
        <f t="shared" ca="1" si="44"/>
        <v>0</v>
      </c>
      <c r="AU20" s="58">
        <f t="shared" ca="1" si="44"/>
        <v>0</v>
      </c>
      <c r="AV20" s="58">
        <f t="shared" ca="1" si="44"/>
        <v>0</v>
      </c>
      <c r="AW20" s="58"/>
      <c r="AX20" s="58" t="str">
        <f t="shared" ca="1" si="11"/>
        <v/>
      </c>
      <c r="AY20" s="58" t="str">
        <f t="shared" ca="1" si="12"/>
        <v/>
      </c>
      <c r="AZ20" s="58" t="str">
        <f t="shared" ca="1" si="13"/>
        <v/>
      </c>
      <c r="BA20" s="58" t="str">
        <f t="shared" ca="1" si="14"/>
        <v/>
      </c>
      <c r="BB20" s="58" t="str">
        <f t="shared" ca="1" si="15"/>
        <v/>
      </c>
      <c r="BC20" s="58" t="str">
        <f t="shared" ca="1" si="16"/>
        <v/>
      </c>
      <c r="BD20" s="58"/>
      <c r="BE20" s="58" t="str">
        <f t="shared" ca="1" si="17"/>
        <v xml:space="preserve">     </v>
      </c>
      <c r="BF20" s="58" t="str">
        <f t="shared" ca="1" si="18"/>
        <v/>
      </c>
      <c r="BG20" s="58" t="str">
        <f t="shared" ca="1" si="19"/>
        <v/>
      </c>
      <c r="BH20" s="58"/>
      <c r="BI20" s="58">
        <f t="shared" ref="BI20:BN29" ca="1" si="45">IF(OFFSET($G20,0,(BI$2-1)*5,1,1)=$BO$1,-1*BI$2,IF(OFFSET($G20,0,(BI$2-1)*5,1,1)=$BO$3,BI$2,0))</f>
        <v>0</v>
      </c>
      <c r="BJ20" s="58">
        <f t="shared" ca="1" si="45"/>
        <v>0</v>
      </c>
      <c r="BK20" s="58">
        <f t="shared" ca="1" si="45"/>
        <v>0</v>
      </c>
      <c r="BL20" s="58">
        <f t="shared" ca="1" si="45"/>
        <v>0</v>
      </c>
      <c r="BM20" s="58">
        <f t="shared" ca="1" si="45"/>
        <v>0</v>
      </c>
      <c r="BN20" s="58">
        <f t="shared" ca="1" si="45"/>
        <v>0</v>
      </c>
      <c r="BO20" s="58"/>
      <c r="BP20" s="58" t="str">
        <f t="shared" ca="1" si="21"/>
        <v/>
      </c>
      <c r="BQ20" s="58" t="str">
        <f t="shared" ca="1" si="22"/>
        <v/>
      </c>
      <c r="BR20" s="58" t="str">
        <f t="shared" ca="1" si="23"/>
        <v/>
      </c>
      <c r="BS20" s="58" t="str">
        <f t="shared" ca="1" si="24"/>
        <v/>
      </c>
      <c r="BT20" s="58" t="str">
        <f t="shared" ca="1" si="25"/>
        <v/>
      </c>
      <c r="BU20" s="58" t="str">
        <f t="shared" ca="1" si="26"/>
        <v/>
      </c>
      <c r="BV20" s="58"/>
      <c r="BW20" s="58" t="str">
        <f t="shared" ca="1" si="27"/>
        <v xml:space="preserve">     </v>
      </c>
      <c r="BX20" s="58" t="str">
        <f t="shared" ca="1" si="28"/>
        <v/>
      </c>
      <c r="BY20" s="58" t="str">
        <f t="shared" ca="1" si="29"/>
        <v/>
      </c>
      <c r="BZ20" s="58"/>
      <c r="CA20" s="58" t="str">
        <f t="shared" ref="CA20:CF29" ca="1" si="46">IF(SUM(OFFSET($D20,0,(CA$2-1)*5,1,3))&gt;$CH$2,CA$2,"")</f>
        <v/>
      </c>
      <c r="CB20" s="58" t="str">
        <f t="shared" ca="1" si="46"/>
        <v/>
      </c>
      <c r="CC20" s="58" t="str">
        <f t="shared" ca="1" si="46"/>
        <v/>
      </c>
      <c r="CD20" s="58" t="str">
        <f t="shared" ca="1" si="46"/>
        <v/>
      </c>
      <c r="CE20" s="58" t="str">
        <f t="shared" ca="1" si="46"/>
        <v/>
      </c>
      <c r="CF20" s="58" t="str">
        <f t="shared" ca="1" si="46"/>
        <v/>
      </c>
      <c r="CG20" s="58"/>
      <c r="CH20" s="58" t="str">
        <f t="shared" ca="1" si="31"/>
        <v xml:space="preserve">     </v>
      </c>
      <c r="CI20" s="58" t="str">
        <f t="shared" ca="1" si="32"/>
        <v/>
      </c>
      <c r="CJ20" s="58" t="str">
        <f t="shared" ca="1" si="33"/>
        <v/>
      </c>
      <c r="CK20" s="58"/>
      <c r="CL20" s="58" t="str">
        <f t="shared" ref="CL20:CQ29" ca="1" si="47">IF(OFFSET($G20,0,(CL$2-1)*5,1,1)=$CR$1,CL$2,"")</f>
        <v/>
      </c>
      <c r="CM20" s="58" t="str">
        <f t="shared" ca="1" si="47"/>
        <v/>
      </c>
      <c r="CN20" s="58" t="str">
        <f t="shared" ca="1" si="47"/>
        <v/>
      </c>
      <c r="CO20" s="58" t="str">
        <f t="shared" ca="1" si="47"/>
        <v/>
      </c>
      <c r="CP20" s="58" t="str">
        <f t="shared" ca="1" si="47"/>
        <v/>
      </c>
      <c r="CQ20" s="58" t="str">
        <f t="shared" ca="1" si="47"/>
        <v/>
      </c>
      <c r="CR20" s="58"/>
      <c r="CS20" s="58" t="str">
        <f t="shared" ca="1" si="35"/>
        <v xml:space="preserve">     </v>
      </c>
      <c r="CT20" s="58" t="str">
        <f t="shared" ca="1" si="36"/>
        <v/>
      </c>
      <c r="CU20" s="58" t="str">
        <f t="shared" ca="1" si="37"/>
        <v/>
      </c>
      <c r="DH20" s="58" t="str">
        <f t="shared" si="38"/>
        <v/>
      </c>
      <c r="DI20" s="58" t="str">
        <f t="shared" si="39"/>
        <v/>
      </c>
      <c r="DJ20" s="58" t="str">
        <f t="shared" si="40"/>
        <v/>
      </c>
      <c r="DK20" s="58" t="str">
        <f t="shared" si="41"/>
        <v/>
      </c>
      <c r="DL20" s="58" t="str">
        <f t="shared" si="42"/>
        <v/>
      </c>
      <c r="DM20" s="168" t="str">
        <f t="shared" si="43"/>
        <v/>
      </c>
    </row>
    <row r="21" spans="1:117" x14ac:dyDescent="0.25">
      <c r="A21" s="5" t="str">
        <f>A$10&amp;"."&amp;COUNTA(A$10:A20)</f>
        <v>Б1.Б.11</v>
      </c>
      <c r="B21" s="93"/>
      <c r="C21" s="88"/>
      <c r="D21" s="89"/>
      <c r="E21" s="89"/>
      <c r="F21" s="89"/>
      <c r="G21" s="90"/>
      <c r="H21" s="88"/>
      <c r="I21" s="89"/>
      <c r="J21" s="89"/>
      <c r="K21" s="89"/>
      <c r="L21" s="90"/>
      <c r="M21" s="88"/>
      <c r="N21" s="89"/>
      <c r="O21" s="89"/>
      <c r="P21" s="89"/>
      <c r="Q21" s="90"/>
      <c r="R21" s="88"/>
      <c r="S21" s="89"/>
      <c r="T21" s="89"/>
      <c r="U21" s="89"/>
      <c r="V21" s="90"/>
      <c r="W21" s="88"/>
      <c r="X21" s="89"/>
      <c r="Y21" s="89"/>
      <c r="Z21" s="89"/>
      <c r="AA21" s="90"/>
      <c r="AB21" s="88"/>
      <c r="AC21" s="89"/>
      <c r="AD21" s="89"/>
      <c r="AE21" s="89"/>
      <c r="AF21" s="90"/>
      <c r="AG21" s="89"/>
      <c r="AH21" s="155">
        <v>0</v>
      </c>
      <c r="AI21" s="155">
        <v>0</v>
      </c>
      <c r="AJ21" s="155">
        <v>0</v>
      </c>
      <c r="AK21" s="155">
        <v>0</v>
      </c>
      <c r="AL21" s="57"/>
      <c r="AM21" s="57" t="str">
        <f>IF(ПланОО!H21&gt;0,ПланОО!I21/ПланОО!H21,"-")</f>
        <v>-</v>
      </c>
      <c r="AN21" s="136"/>
      <c r="AO21" s="58"/>
      <c r="AP21" s="58"/>
      <c r="AQ21" s="58">
        <f t="shared" ca="1" si="9"/>
        <v>0</v>
      </c>
      <c r="AR21" s="58">
        <f t="shared" ca="1" si="44"/>
        <v>0</v>
      </c>
      <c r="AS21" s="58">
        <f t="shared" ca="1" si="44"/>
        <v>0</v>
      </c>
      <c r="AT21" s="58">
        <f t="shared" ca="1" si="44"/>
        <v>0</v>
      </c>
      <c r="AU21" s="58">
        <f t="shared" ca="1" si="44"/>
        <v>0</v>
      </c>
      <c r="AV21" s="58">
        <f t="shared" ca="1" si="44"/>
        <v>0</v>
      </c>
      <c r="AW21" s="58"/>
      <c r="AX21" s="58" t="str">
        <f t="shared" ca="1" si="11"/>
        <v/>
      </c>
      <c r="AY21" s="58" t="str">
        <f t="shared" ca="1" si="12"/>
        <v/>
      </c>
      <c r="AZ21" s="58" t="str">
        <f t="shared" ca="1" si="13"/>
        <v/>
      </c>
      <c r="BA21" s="58" t="str">
        <f t="shared" ca="1" si="14"/>
        <v/>
      </c>
      <c r="BB21" s="58" t="str">
        <f t="shared" ca="1" si="15"/>
        <v/>
      </c>
      <c r="BC21" s="58" t="str">
        <f t="shared" ca="1" si="16"/>
        <v/>
      </c>
      <c r="BD21" s="58"/>
      <c r="BE21" s="58" t="str">
        <f t="shared" ca="1" si="17"/>
        <v xml:space="preserve">     </v>
      </c>
      <c r="BF21" s="58" t="str">
        <f t="shared" ca="1" si="18"/>
        <v/>
      </c>
      <c r="BG21" s="58" t="str">
        <f t="shared" ca="1" si="19"/>
        <v/>
      </c>
      <c r="BH21" s="58"/>
      <c r="BI21" s="58">
        <f t="shared" ca="1" si="45"/>
        <v>0</v>
      </c>
      <c r="BJ21" s="58">
        <f t="shared" ca="1" si="45"/>
        <v>0</v>
      </c>
      <c r="BK21" s="58">
        <f t="shared" ca="1" si="45"/>
        <v>0</v>
      </c>
      <c r="BL21" s="58">
        <f t="shared" ca="1" si="45"/>
        <v>0</v>
      </c>
      <c r="BM21" s="58">
        <f t="shared" ca="1" si="45"/>
        <v>0</v>
      </c>
      <c r="BN21" s="58">
        <f t="shared" ca="1" si="45"/>
        <v>0</v>
      </c>
      <c r="BO21" s="58"/>
      <c r="BP21" s="58" t="str">
        <f t="shared" ca="1" si="21"/>
        <v/>
      </c>
      <c r="BQ21" s="58" t="str">
        <f t="shared" ca="1" si="22"/>
        <v/>
      </c>
      <c r="BR21" s="58" t="str">
        <f t="shared" ca="1" si="23"/>
        <v/>
      </c>
      <c r="BS21" s="58" t="str">
        <f t="shared" ca="1" si="24"/>
        <v/>
      </c>
      <c r="BT21" s="58" t="str">
        <f t="shared" ca="1" si="25"/>
        <v/>
      </c>
      <c r="BU21" s="58" t="str">
        <f t="shared" ca="1" si="26"/>
        <v/>
      </c>
      <c r="BV21" s="58"/>
      <c r="BW21" s="58" t="str">
        <f t="shared" ca="1" si="27"/>
        <v xml:space="preserve">     </v>
      </c>
      <c r="BX21" s="58" t="str">
        <f t="shared" ca="1" si="28"/>
        <v/>
      </c>
      <c r="BY21" s="58" t="str">
        <f t="shared" ca="1" si="29"/>
        <v/>
      </c>
      <c r="BZ21" s="58"/>
      <c r="CA21" s="58" t="str">
        <f t="shared" ca="1" si="46"/>
        <v/>
      </c>
      <c r="CB21" s="58" t="str">
        <f t="shared" ca="1" si="46"/>
        <v/>
      </c>
      <c r="CC21" s="58" t="str">
        <f t="shared" ca="1" si="46"/>
        <v/>
      </c>
      <c r="CD21" s="58" t="str">
        <f t="shared" ca="1" si="46"/>
        <v/>
      </c>
      <c r="CE21" s="58" t="str">
        <f t="shared" ca="1" si="46"/>
        <v/>
      </c>
      <c r="CF21" s="58" t="str">
        <f t="shared" ca="1" si="46"/>
        <v/>
      </c>
      <c r="CG21" s="58"/>
      <c r="CH21" s="58" t="str">
        <f t="shared" ca="1" si="31"/>
        <v xml:space="preserve">     </v>
      </c>
      <c r="CI21" s="58" t="str">
        <f t="shared" ca="1" si="32"/>
        <v/>
      </c>
      <c r="CJ21" s="58" t="str">
        <f t="shared" ca="1" si="33"/>
        <v/>
      </c>
      <c r="CK21" s="58"/>
      <c r="CL21" s="58" t="str">
        <f t="shared" ca="1" si="47"/>
        <v/>
      </c>
      <c r="CM21" s="58" t="str">
        <f t="shared" ca="1" si="47"/>
        <v/>
      </c>
      <c r="CN21" s="58" t="str">
        <f t="shared" ca="1" si="47"/>
        <v/>
      </c>
      <c r="CO21" s="58" t="str">
        <f t="shared" ca="1" si="47"/>
        <v/>
      </c>
      <c r="CP21" s="58" t="str">
        <f t="shared" ca="1" si="47"/>
        <v/>
      </c>
      <c r="CQ21" s="58" t="str">
        <f t="shared" ca="1" si="47"/>
        <v/>
      </c>
      <c r="CR21" s="58"/>
      <c r="CS21" s="58" t="str">
        <f t="shared" ca="1" si="35"/>
        <v xml:space="preserve">     </v>
      </c>
      <c r="CT21" s="58" t="str">
        <f t="shared" ca="1" si="36"/>
        <v/>
      </c>
      <c r="CU21" s="58" t="str">
        <f t="shared" ca="1" si="37"/>
        <v/>
      </c>
      <c r="DH21" s="58" t="str">
        <f t="shared" si="38"/>
        <v/>
      </c>
      <c r="DI21" s="58" t="str">
        <f t="shared" si="39"/>
        <v/>
      </c>
      <c r="DJ21" s="58" t="str">
        <f t="shared" si="40"/>
        <v/>
      </c>
      <c r="DK21" s="58" t="str">
        <f t="shared" si="41"/>
        <v/>
      </c>
      <c r="DL21" s="58" t="str">
        <f t="shared" si="42"/>
        <v/>
      </c>
      <c r="DM21" s="168" t="str">
        <f t="shared" si="43"/>
        <v/>
      </c>
    </row>
    <row r="22" spans="1:117" x14ac:dyDescent="0.25">
      <c r="A22" s="5" t="str">
        <f>A$10&amp;"."&amp;COUNTA(A$10:A21)</f>
        <v>Б1.Б.12</v>
      </c>
      <c r="B22" s="92"/>
      <c r="C22" s="88"/>
      <c r="D22" s="89"/>
      <c r="E22" s="89"/>
      <c r="F22" s="89"/>
      <c r="G22" s="90"/>
      <c r="H22" s="88"/>
      <c r="I22" s="89"/>
      <c r="J22" s="89"/>
      <c r="K22" s="89"/>
      <c r="L22" s="90"/>
      <c r="M22" s="88"/>
      <c r="N22" s="89"/>
      <c r="O22" s="89"/>
      <c r="P22" s="89"/>
      <c r="Q22" s="90"/>
      <c r="R22" s="88"/>
      <c r="S22" s="89"/>
      <c r="T22" s="89"/>
      <c r="U22" s="89"/>
      <c r="V22" s="90"/>
      <c r="W22" s="88"/>
      <c r="X22" s="89"/>
      <c r="Y22" s="89"/>
      <c r="Z22" s="89"/>
      <c r="AA22" s="90"/>
      <c r="AB22" s="88"/>
      <c r="AC22" s="89"/>
      <c r="AD22" s="89"/>
      <c r="AE22" s="89"/>
      <c r="AF22" s="90"/>
      <c r="AG22" s="89"/>
      <c r="AH22" s="155">
        <v>0</v>
      </c>
      <c r="AI22" s="155">
        <v>0</v>
      </c>
      <c r="AJ22" s="155">
        <v>0</v>
      </c>
      <c r="AK22" s="155">
        <v>0</v>
      </c>
      <c r="AL22" s="57"/>
      <c r="AM22" s="57" t="str">
        <f>IF(ПланОО!H22&gt;0,ПланОО!I22/ПланОО!H22,"-")</f>
        <v>-</v>
      </c>
      <c r="AN22" s="136"/>
      <c r="AO22" s="58"/>
      <c r="AP22" s="58"/>
      <c r="AQ22" s="58">
        <f t="shared" ca="1" si="9"/>
        <v>0</v>
      </c>
      <c r="AR22" s="58">
        <f t="shared" ca="1" si="44"/>
        <v>0</v>
      </c>
      <c r="AS22" s="58">
        <f t="shared" ca="1" si="44"/>
        <v>0</v>
      </c>
      <c r="AT22" s="58">
        <f t="shared" ca="1" si="44"/>
        <v>0</v>
      </c>
      <c r="AU22" s="58">
        <f t="shared" ca="1" si="44"/>
        <v>0</v>
      </c>
      <c r="AV22" s="58">
        <f t="shared" ca="1" si="44"/>
        <v>0</v>
      </c>
      <c r="AW22" s="58"/>
      <c r="AX22" s="58" t="str">
        <f t="shared" ca="1" si="11"/>
        <v/>
      </c>
      <c r="AY22" s="58" t="str">
        <f t="shared" ca="1" si="12"/>
        <v/>
      </c>
      <c r="AZ22" s="58" t="str">
        <f t="shared" ca="1" si="13"/>
        <v/>
      </c>
      <c r="BA22" s="58" t="str">
        <f t="shared" ca="1" si="14"/>
        <v/>
      </c>
      <c r="BB22" s="58" t="str">
        <f t="shared" ca="1" si="15"/>
        <v/>
      </c>
      <c r="BC22" s="58" t="str">
        <f t="shared" ca="1" si="16"/>
        <v/>
      </c>
      <c r="BD22" s="58"/>
      <c r="BE22" s="58" t="str">
        <f t="shared" ca="1" si="17"/>
        <v xml:space="preserve">     </v>
      </c>
      <c r="BF22" s="58" t="str">
        <f t="shared" ca="1" si="18"/>
        <v/>
      </c>
      <c r="BG22" s="58" t="str">
        <f t="shared" ca="1" si="19"/>
        <v/>
      </c>
      <c r="BH22" s="58"/>
      <c r="BI22" s="58">
        <f t="shared" ca="1" si="45"/>
        <v>0</v>
      </c>
      <c r="BJ22" s="58">
        <f t="shared" ca="1" si="45"/>
        <v>0</v>
      </c>
      <c r="BK22" s="58">
        <f t="shared" ca="1" si="45"/>
        <v>0</v>
      </c>
      <c r="BL22" s="58">
        <f t="shared" ca="1" si="45"/>
        <v>0</v>
      </c>
      <c r="BM22" s="58">
        <f t="shared" ca="1" si="45"/>
        <v>0</v>
      </c>
      <c r="BN22" s="58">
        <f t="shared" ca="1" si="45"/>
        <v>0</v>
      </c>
      <c r="BO22" s="58"/>
      <c r="BP22" s="58" t="str">
        <f t="shared" ca="1" si="21"/>
        <v/>
      </c>
      <c r="BQ22" s="58" t="str">
        <f t="shared" ca="1" si="22"/>
        <v/>
      </c>
      <c r="BR22" s="58" t="str">
        <f t="shared" ca="1" si="23"/>
        <v/>
      </c>
      <c r="BS22" s="58" t="str">
        <f t="shared" ca="1" si="24"/>
        <v/>
      </c>
      <c r="BT22" s="58" t="str">
        <f t="shared" ca="1" si="25"/>
        <v/>
      </c>
      <c r="BU22" s="58" t="str">
        <f t="shared" ca="1" si="26"/>
        <v/>
      </c>
      <c r="BV22" s="58"/>
      <c r="BW22" s="58" t="str">
        <f t="shared" ca="1" si="27"/>
        <v xml:space="preserve">     </v>
      </c>
      <c r="BX22" s="58" t="str">
        <f t="shared" ca="1" si="28"/>
        <v/>
      </c>
      <c r="BY22" s="58" t="str">
        <f t="shared" ca="1" si="29"/>
        <v/>
      </c>
      <c r="BZ22" s="58"/>
      <c r="CA22" s="58" t="str">
        <f t="shared" ca="1" si="46"/>
        <v/>
      </c>
      <c r="CB22" s="58" t="str">
        <f t="shared" ca="1" si="46"/>
        <v/>
      </c>
      <c r="CC22" s="58" t="str">
        <f t="shared" ca="1" si="46"/>
        <v/>
      </c>
      <c r="CD22" s="58" t="str">
        <f t="shared" ca="1" si="46"/>
        <v/>
      </c>
      <c r="CE22" s="58" t="str">
        <f t="shared" ca="1" si="46"/>
        <v/>
      </c>
      <c r="CF22" s="58" t="str">
        <f t="shared" ca="1" si="46"/>
        <v/>
      </c>
      <c r="CG22" s="58"/>
      <c r="CH22" s="58" t="str">
        <f t="shared" ca="1" si="31"/>
        <v xml:space="preserve">     </v>
      </c>
      <c r="CI22" s="58" t="str">
        <f t="shared" ca="1" si="32"/>
        <v/>
      </c>
      <c r="CJ22" s="58" t="str">
        <f t="shared" ca="1" si="33"/>
        <v/>
      </c>
      <c r="CK22" s="58"/>
      <c r="CL22" s="58" t="str">
        <f t="shared" ca="1" si="47"/>
        <v/>
      </c>
      <c r="CM22" s="58" t="str">
        <f t="shared" ca="1" si="47"/>
        <v/>
      </c>
      <c r="CN22" s="58" t="str">
        <f t="shared" ca="1" si="47"/>
        <v/>
      </c>
      <c r="CO22" s="58" t="str">
        <f t="shared" ca="1" si="47"/>
        <v/>
      </c>
      <c r="CP22" s="58" t="str">
        <f t="shared" ca="1" si="47"/>
        <v/>
      </c>
      <c r="CQ22" s="58" t="str">
        <f t="shared" ca="1" si="47"/>
        <v/>
      </c>
      <c r="CR22" s="58"/>
      <c r="CS22" s="58" t="str">
        <f t="shared" ca="1" si="35"/>
        <v xml:space="preserve">     </v>
      </c>
      <c r="CT22" s="58" t="str">
        <f t="shared" ca="1" si="36"/>
        <v/>
      </c>
      <c r="CU22" s="58" t="str">
        <f t="shared" ca="1" si="37"/>
        <v/>
      </c>
      <c r="DH22" s="58" t="str">
        <f t="shared" si="38"/>
        <v/>
      </c>
      <c r="DI22" s="58" t="str">
        <f t="shared" si="39"/>
        <v/>
      </c>
      <c r="DJ22" s="58" t="str">
        <f t="shared" si="40"/>
        <v/>
      </c>
      <c r="DK22" s="58" t="str">
        <f t="shared" si="41"/>
        <v/>
      </c>
      <c r="DL22" s="58" t="str">
        <f t="shared" si="42"/>
        <v/>
      </c>
      <c r="DM22" s="168" t="str">
        <f t="shared" si="43"/>
        <v/>
      </c>
    </row>
    <row r="23" spans="1:117" x14ac:dyDescent="0.25">
      <c r="A23" s="5" t="str">
        <f>A$10&amp;"."&amp;COUNTA(A$10:A22)</f>
        <v>Б1.Б.13</v>
      </c>
      <c r="B23" s="92"/>
      <c r="C23" s="88"/>
      <c r="D23" s="89"/>
      <c r="E23" s="89"/>
      <c r="F23" s="89"/>
      <c r="G23" s="90"/>
      <c r="H23" s="88"/>
      <c r="I23" s="89"/>
      <c r="J23" s="89"/>
      <c r="K23" s="89"/>
      <c r="L23" s="90"/>
      <c r="M23" s="88"/>
      <c r="N23" s="89"/>
      <c r="O23" s="89"/>
      <c r="P23" s="89"/>
      <c r="Q23" s="90"/>
      <c r="R23" s="88"/>
      <c r="S23" s="89"/>
      <c r="T23" s="89"/>
      <c r="U23" s="89"/>
      <c r="V23" s="90"/>
      <c r="W23" s="88"/>
      <c r="X23" s="89"/>
      <c r="Y23" s="89"/>
      <c r="Z23" s="89"/>
      <c r="AA23" s="90"/>
      <c r="AB23" s="88"/>
      <c r="AC23" s="89"/>
      <c r="AD23" s="89"/>
      <c r="AE23" s="89"/>
      <c r="AF23" s="90"/>
      <c r="AG23" s="89"/>
      <c r="AH23" s="155">
        <v>0</v>
      </c>
      <c r="AI23" s="155">
        <v>0</v>
      </c>
      <c r="AJ23" s="155">
        <v>0</v>
      </c>
      <c r="AK23" s="155">
        <v>0</v>
      </c>
      <c r="AL23" s="57"/>
      <c r="AM23" s="57" t="str">
        <f>IF(ПланОО!H23&gt;0,ПланОО!I23/ПланОО!H23,"-")</f>
        <v>-</v>
      </c>
      <c r="AN23" s="136"/>
      <c r="AO23" s="58"/>
      <c r="AP23" s="58"/>
      <c r="AQ23" s="58">
        <f t="shared" ca="1" si="9"/>
        <v>0</v>
      </c>
      <c r="AR23" s="58">
        <f t="shared" ca="1" si="44"/>
        <v>0</v>
      </c>
      <c r="AS23" s="58">
        <f t="shared" ca="1" si="44"/>
        <v>0</v>
      </c>
      <c r="AT23" s="58">
        <f t="shared" ca="1" si="44"/>
        <v>0</v>
      </c>
      <c r="AU23" s="58">
        <f t="shared" ca="1" si="44"/>
        <v>0</v>
      </c>
      <c r="AV23" s="58">
        <f t="shared" ca="1" si="44"/>
        <v>0</v>
      </c>
      <c r="AW23" s="58"/>
      <c r="AX23" s="58" t="str">
        <f t="shared" ca="1" si="11"/>
        <v/>
      </c>
      <c r="AY23" s="58" t="str">
        <f t="shared" ca="1" si="12"/>
        <v/>
      </c>
      <c r="AZ23" s="58" t="str">
        <f t="shared" ca="1" si="13"/>
        <v/>
      </c>
      <c r="BA23" s="58" t="str">
        <f t="shared" ca="1" si="14"/>
        <v/>
      </c>
      <c r="BB23" s="58" t="str">
        <f t="shared" ca="1" si="15"/>
        <v/>
      </c>
      <c r="BC23" s="58" t="str">
        <f t="shared" ca="1" si="16"/>
        <v/>
      </c>
      <c r="BD23" s="58"/>
      <c r="BE23" s="58" t="str">
        <f t="shared" ca="1" si="17"/>
        <v xml:space="preserve">     </v>
      </c>
      <c r="BF23" s="58" t="str">
        <f t="shared" ca="1" si="18"/>
        <v/>
      </c>
      <c r="BG23" s="58" t="str">
        <f t="shared" ca="1" si="19"/>
        <v/>
      </c>
      <c r="BH23" s="58"/>
      <c r="BI23" s="58">
        <f t="shared" ca="1" si="45"/>
        <v>0</v>
      </c>
      <c r="BJ23" s="58">
        <f t="shared" ca="1" si="45"/>
        <v>0</v>
      </c>
      <c r="BK23" s="58">
        <f t="shared" ca="1" si="45"/>
        <v>0</v>
      </c>
      <c r="BL23" s="58">
        <f t="shared" ca="1" si="45"/>
        <v>0</v>
      </c>
      <c r="BM23" s="58">
        <f t="shared" ca="1" si="45"/>
        <v>0</v>
      </c>
      <c r="BN23" s="58">
        <f t="shared" ca="1" si="45"/>
        <v>0</v>
      </c>
      <c r="BO23" s="58"/>
      <c r="BP23" s="58" t="str">
        <f t="shared" ca="1" si="21"/>
        <v/>
      </c>
      <c r="BQ23" s="58" t="str">
        <f t="shared" ca="1" si="22"/>
        <v/>
      </c>
      <c r="BR23" s="58" t="str">
        <f t="shared" ca="1" si="23"/>
        <v/>
      </c>
      <c r="BS23" s="58" t="str">
        <f t="shared" ca="1" si="24"/>
        <v/>
      </c>
      <c r="BT23" s="58" t="str">
        <f t="shared" ca="1" si="25"/>
        <v/>
      </c>
      <c r="BU23" s="58" t="str">
        <f t="shared" ca="1" si="26"/>
        <v/>
      </c>
      <c r="BV23" s="58"/>
      <c r="BW23" s="58" t="str">
        <f t="shared" ca="1" si="27"/>
        <v xml:space="preserve">     </v>
      </c>
      <c r="BX23" s="58" t="str">
        <f t="shared" ca="1" si="28"/>
        <v/>
      </c>
      <c r="BY23" s="58" t="str">
        <f t="shared" ca="1" si="29"/>
        <v/>
      </c>
      <c r="BZ23" s="58"/>
      <c r="CA23" s="58" t="str">
        <f t="shared" ca="1" si="46"/>
        <v/>
      </c>
      <c r="CB23" s="58" t="str">
        <f t="shared" ca="1" si="46"/>
        <v/>
      </c>
      <c r="CC23" s="58" t="str">
        <f t="shared" ca="1" si="46"/>
        <v/>
      </c>
      <c r="CD23" s="58" t="str">
        <f t="shared" ca="1" si="46"/>
        <v/>
      </c>
      <c r="CE23" s="58" t="str">
        <f t="shared" ca="1" si="46"/>
        <v/>
      </c>
      <c r="CF23" s="58" t="str">
        <f t="shared" ca="1" si="46"/>
        <v/>
      </c>
      <c r="CG23" s="58"/>
      <c r="CH23" s="58" t="str">
        <f t="shared" ca="1" si="31"/>
        <v xml:space="preserve">     </v>
      </c>
      <c r="CI23" s="58" t="str">
        <f t="shared" ca="1" si="32"/>
        <v/>
      </c>
      <c r="CJ23" s="58" t="str">
        <f t="shared" ca="1" si="33"/>
        <v/>
      </c>
      <c r="CK23" s="58"/>
      <c r="CL23" s="58" t="str">
        <f t="shared" ca="1" si="47"/>
        <v/>
      </c>
      <c r="CM23" s="58" t="str">
        <f t="shared" ca="1" si="47"/>
        <v/>
      </c>
      <c r="CN23" s="58" t="str">
        <f t="shared" ca="1" si="47"/>
        <v/>
      </c>
      <c r="CO23" s="58" t="str">
        <f t="shared" ca="1" si="47"/>
        <v/>
      </c>
      <c r="CP23" s="58" t="str">
        <f t="shared" ca="1" si="47"/>
        <v/>
      </c>
      <c r="CQ23" s="58" t="str">
        <f t="shared" ca="1" si="47"/>
        <v/>
      </c>
      <c r="CR23" s="58"/>
      <c r="CS23" s="58" t="str">
        <f t="shared" ca="1" si="35"/>
        <v xml:space="preserve">     </v>
      </c>
      <c r="CT23" s="58" t="str">
        <f t="shared" ca="1" si="36"/>
        <v/>
      </c>
      <c r="CU23" s="58" t="str">
        <f t="shared" ca="1" si="37"/>
        <v/>
      </c>
      <c r="DH23" s="58" t="str">
        <f t="shared" si="38"/>
        <v/>
      </c>
      <c r="DI23" s="58" t="str">
        <f t="shared" si="39"/>
        <v/>
      </c>
      <c r="DJ23" s="58" t="str">
        <f t="shared" si="40"/>
        <v/>
      </c>
      <c r="DK23" s="58" t="str">
        <f t="shared" si="41"/>
        <v/>
      </c>
      <c r="DL23" s="58" t="str">
        <f t="shared" si="42"/>
        <v/>
      </c>
      <c r="DM23" s="168" t="str">
        <f t="shared" si="43"/>
        <v/>
      </c>
    </row>
    <row r="24" spans="1:117" x14ac:dyDescent="0.25">
      <c r="A24" s="5" t="str">
        <f>A$10&amp;"."&amp;COUNTA(A$10:A23)</f>
        <v>Б1.Б.14</v>
      </c>
      <c r="B24" s="92"/>
      <c r="C24" s="88"/>
      <c r="D24" s="89"/>
      <c r="E24" s="89"/>
      <c r="F24" s="89"/>
      <c r="G24" s="90"/>
      <c r="H24" s="88"/>
      <c r="I24" s="89"/>
      <c r="J24" s="89"/>
      <c r="K24" s="89"/>
      <c r="L24" s="90"/>
      <c r="M24" s="88"/>
      <c r="N24" s="89"/>
      <c r="O24" s="89"/>
      <c r="P24" s="89"/>
      <c r="Q24" s="90"/>
      <c r="R24" s="88"/>
      <c r="S24" s="89"/>
      <c r="T24" s="89"/>
      <c r="U24" s="89"/>
      <c r="V24" s="90"/>
      <c r="W24" s="88"/>
      <c r="X24" s="89"/>
      <c r="Y24" s="89"/>
      <c r="Z24" s="89"/>
      <c r="AA24" s="90"/>
      <c r="AB24" s="88"/>
      <c r="AC24" s="89"/>
      <c r="AD24" s="89"/>
      <c r="AE24" s="89"/>
      <c r="AF24" s="90"/>
      <c r="AG24" s="89"/>
      <c r="AH24" s="155">
        <v>0</v>
      </c>
      <c r="AI24" s="155">
        <v>0</v>
      </c>
      <c r="AJ24" s="155">
        <v>0</v>
      </c>
      <c r="AK24" s="155">
        <v>0</v>
      </c>
      <c r="AL24" s="57"/>
      <c r="AM24" s="57" t="str">
        <f>IF(ПланОО!H24&gt;0,ПланОО!I24/ПланОО!H24,"-")</f>
        <v>-</v>
      </c>
      <c r="AN24" s="136"/>
      <c r="AO24" s="58"/>
      <c r="AP24" s="58"/>
      <c r="AQ24" s="58">
        <f t="shared" ca="1" si="9"/>
        <v>0</v>
      </c>
      <c r="AR24" s="58">
        <f t="shared" ca="1" si="44"/>
        <v>0</v>
      </c>
      <c r="AS24" s="58">
        <f t="shared" ca="1" si="44"/>
        <v>0</v>
      </c>
      <c r="AT24" s="58">
        <f t="shared" ca="1" si="44"/>
        <v>0</v>
      </c>
      <c r="AU24" s="58">
        <f t="shared" ca="1" si="44"/>
        <v>0</v>
      </c>
      <c r="AV24" s="58">
        <f t="shared" ca="1" si="44"/>
        <v>0</v>
      </c>
      <c r="AW24" s="58"/>
      <c r="AX24" s="58" t="str">
        <f t="shared" ca="1" si="11"/>
        <v/>
      </c>
      <c r="AY24" s="58" t="str">
        <f t="shared" ca="1" si="12"/>
        <v/>
      </c>
      <c r="AZ24" s="58" t="str">
        <f t="shared" ca="1" si="13"/>
        <v/>
      </c>
      <c r="BA24" s="58" t="str">
        <f t="shared" ca="1" si="14"/>
        <v/>
      </c>
      <c r="BB24" s="58" t="str">
        <f t="shared" ca="1" si="15"/>
        <v/>
      </c>
      <c r="BC24" s="58" t="str">
        <f t="shared" ca="1" si="16"/>
        <v/>
      </c>
      <c r="BD24" s="58"/>
      <c r="BE24" s="58" t="str">
        <f t="shared" ca="1" si="17"/>
        <v xml:space="preserve">     </v>
      </c>
      <c r="BF24" s="58" t="str">
        <f t="shared" ca="1" si="18"/>
        <v/>
      </c>
      <c r="BG24" s="58" t="str">
        <f t="shared" ca="1" si="19"/>
        <v/>
      </c>
      <c r="BH24" s="58"/>
      <c r="BI24" s="58">
        <f t="shared" ca="1" si="45"/>
        <v>0</v>
      </c>
      <c r="BJ24" s="58">
        <f t="shared" ca="1" si="45"/>
        <v>0</v>
      </c>
      <c r="BK24" s="58">
        <f t="shared" ca="1" si="45"/>
        <v>0</v>
      </c>
      <c r="BL24" s="58">
        <f t="shared" ca="1" si="45"/>
        <v>0</v>
      </c>
      <c r="BM24" s="58">
        <f t="shared" ca="1" si="45"/>
        <v>0</v>
      </c>
      <c r="BN24" s="58">
        <f t="shared" ca="1" si="45"/>
        <v>0</v>
      </c>
      <c r="BO24" s="58"/>
      <c r="BP24" s="58" t="str">
        <f t="shared" ca="1" si="21"/>
        <v/>
      </c>
      <c r="BQ24" s="58" t="str">
        <f t="shared" ca="1" si="22"/>
        <v/>
      </c>
      <c r="BR24" s="58" t="str">
        <f t="shared" ca="1" si="23"/>
        <v/>
      </c>
      <c r="BS24" s="58" t="str">
        <f t="shared" ca="1" si="24"/>
        <v/>
      </c>
      <c r="BT24" s="58" t="str">
        <f t="shared" ca="1" si="25"/>
        <v/>
      </c>
      <c r="BU24" s="58" t="str">
        <f t="shared" ca="1" si="26"/>
        <v/>
      </c>
      <c r="BV24" s="58"/>
      <c r="BW24" s="58" t="str">
        <f t="shared" ca="1" si="27"/>
        <v xml:space="preserve">     </v>
      </c>
      <c r="BX24" s="58" t="str">
        <f t="shared" ca="1" si="28"/>
        <v/>
      </c>
      <c r="BY24" s="58" t="str">
        <f t="shared" ca="1" si="29"/>
        <v/>
      </c>
      <c r="BZ24" s="58"/>
      <c r="CA24" s="58" t="str">
        <f t="shared" ca="1" si="46"/>
        <v/>
      </c>
      <c r="CB24" s="58" t="str">
        <f t="shared" ca="1" si="46"/>
        <v/>
      </c>
      <c r="CC24" s="58" t="str">
        <f t="shared" ca="1" si="46"/>
        <v/>
      </c>
      <c r="CD24" s="58" t="str">
        <f t="shared" ca="1" si="46"/>
        <v/>
      </c>
      <c r="CE24" s="58" t="str">
        <f t="shared" ca="1" si="46"/>
        <v/>
      </c>
      <c r="CF24" s="58" t="str">
        <f t="shared" ca="1" si="46"/>
        <v/>
      </c>
      <c r="CG24" s="58"/>
      <c r="CH24" s="58" t="str">
        <f t="shared" ca="1" si="31"/>
        <v xml:space="preserve">     </v>
      </c>
      <c r="CI24" s="58" t="str">
        <f t="shared" ca="1" si="32"/>
        <v/>
      </c>
      <c r="CJ24" s="58" t="str">
        <f t="shared" ca="1" si="33"/>
        <v/>
      </c>
      <c r="CK24" s="58"/>
      <c r="CL24" s="58" t="str">
        <f t="shared" ca="1" si="47"/>
        <v/>
      </c>
      <c r="CM24" s="58" t="str">
        <f t="shared" ca="1" si="47"/>
        <v/>
      </c>
      <c r="CN24" s="58" t="str">
        <f t="shared" ca="1" si="47"/>
        <v/>
      </c>
      <c r="CO24" s="58" t="str">
        <f t="shared" ca="1" si="47"/>
        <v/>
      </c>
      <c r="CP24" s="58" t="str">
        <f t="shared" ca="1" si="47"/>
        <v/>
      </c>
      <c r="CQ24" s="58" t="str">
        <f t="shared" ca="1" si="47"/>
        <v/>
      </c>
      <c r="CR24" s="58"/>
      <c r="CS24" s="58" t="str">
        <f t="shared" ca="1" si="35"/>
        <v xml:space="preserve">     </v>
      </c>
      <c r="CT24" s="58" t="str">
        <f t="shared" ca="1" si="36"/>
        <v/>
      </c>
      <c r="CU24" s="58" t="str">
        <f t="shared" ca="1" si="37"/>
        <v/>
      </c>
      <c r="DH24" s="58" t="str">
        <f t="shared" si="38"/>
        <v/>
      </c>
      <c r="DI24" s="58" t="str">
        <f t="shared" si="39"/>
        <v/>
      </c>
      <c r="DJ24" s="58" t="str">
        <f t="shared" si="40"/>
        <v/>
      </c>
      <c r="DK24" s="58" t="str">
        <f t="shared" si="41"/>
        <v/>
      </c>
      <c r="DL24" s="58" t="str">
        <f t="shared" si="42"/>
        <v/>
      </c>
      <c r="DM24" s="168" t="str">
        <f t="shared" si="43"/>
        <v/>
      </c>
    </row>
    <row r="25" spans="1:117" x14ac:dyDescent="0.25">
      <c r="A25" s="5" t="str">
        <f>A$10&amp;"."&amp;COUNTA(A$10:A24)</f>
        <v>Б1.Б.15</v>
      </c>
      <c r="B25" s="92"/>
      <c r="C25" s="88"/>
      <c r="D25" s="89"/>
      <c r="E25" s="89"/>
      <c r="F25" s="89"/>
      <c r="G25" s="90"/>
      <c r="H25" s="88"/>
      <c r="I25" s="89"/>
      <c r="J25" s="89"/>
      <c r="K25" s="89"/>
      <c r="L25" s="90"/>
      <c r="M25" s="88"/>
      <c r="N25" s="89"/>
      <c r="O25" s="89"/>
      <c r="P25" s="89"/>
      <c r="Q25" s="90"/>
      <c r="R25" s="88"/>
      <c r="S25" s="89"/>
      <c r="T25" s="89"/>
      <c r="U25" s="89"/>
      <c r="V25" s="90"/>
      <c r="W25" s="88"/>
      <c r="X25" s="89"/>
      <c r="Y25" s="89"/>
      <c r="Z25" s="89"/>
      <c r="AA25" s="90"/>
      <c r="AB25" s="88"/>
      <c r="AC25" s="89"/>
      <c r="AD25" s="89"/>
      <c r="AE25" s="89"/>
      <c r="AF25" s="90"/>
      <c r="AG25" s="89"/>
      <c r="AH25" s="155">
        <v>0</v>
      </c>
      <c r="AI25" s="155">
        <v>0</v>
      </c>
      <c r="AJ25" s="155">
        <v>0</v>
      </c>
      <c r="AK25" s="155">
        <v>0</v>
      </c>
      <c r="AL25" s="57"/>
      <c r="AM25" s="57" t="str">
        <f>IF(ПланОО!H25&gt;0,ПланОО!I25/ПланОО!H25,"-")</f>
        <v>-</v>
      </c>
      <c r="AN25" s="136"/>
      <c r="AO25" s="58"/>
      <c r="AP25" s="58"/>
      <c r="AQ25" s="58">
        <f t="shared" ca="1" si="9"/>
        <v>0</v>
      </c>
      <c r="AR25" s="58">
        <f t="shared" ca="1" si="44"/>
        <v>0</v>
      </c>
      <c r="AS25" s="58">
        <f t="shared" ca="1" si="44"/>
        <v>0</v>
      </c>
      <c r="AT25" s="58">
        <f t="shared" ca="1" si="44"/>
        <v>0</v>
      </c>
      <c r="AU25" s="58">
        <f t="shared" ca="1" si="44"/>
        <v>0</v>
      </c>
      <c r="AV25" s="58">
        <f t="shared" ca="1" si="44"/>
        <v>0</v>
      </c>
      <c r="AW25" s="58"/>
      <c r="AX25" s="58" t="str">
        <f t="shared" ca="1" si="11"/>
        <v/>
      </c>
      <c r="AY25" s="58" t="str">
        <f t="shared" ca="1" si="12"/>
        <v/>
      </c>
      <c r="AZ25" s="58" t="str">
        <f t="shared" ca="1" si="13"/>
        <v/>
      </c>
      <c r="BA25" s="58" t="str">
        <f t="shared" ca="1" si="14"/>
        <v/>
      </c>
      <c r="BB25" s="58" t="str">
        <f t="shared" ca="1" si="15"/>
        <v/>
      </c>
      <c r="BC25" s="58" t="str">
        <f t="shared" ca="1" si="16"/>
        <v/>
      </c>
      <c r="BD25" s="58"/>
      <c r="BE25" s="58" t="str">
        <f t="shared" ca="1" si="17"/>
        <v xml:space="preserve">     </v>
      </c>
      <c r="BF25" s="58" t="str">
        <f t="shared" ca="1" si="18"/>
        <v/>
      </c>
      <c r="BG25" s="58" t="str">
        <f t="shared" ca="1" si="19"/>
        <v/>
      </c>
      <c r="BH25" s="58"/>
      <c r="BI25" s="58">
        <f t="shared" ca="1" si="45"/>
        <v>0</v>
      </c>
      <c r="BJ25" s="58">
        <f t="shared" ca="1" si="45"/>
        <v>0</v>
      </c>
      <c r="BK25" s="58">
        <f t="shared" ca="1" si="45"/>
        <v>0</v>
      </c>
      <c r="BL25" s="58">
        <f t="shared" ca="1" si="45"/>
        <v>0</v>
      </c>
      <c r="BM25" s="58">
        <f t="shared" ca="1" si="45"/>
        <v>0</v>
      </c>
      <c r="BN25" s="58">
        <f t="shared" ca="1" si="45"/>
        <v>0</v>
      </c>
      <c r="BO25" s="58"/>
      <c r="BP25" s="58" t="str">
        <f t="shared" ca="1" si="21"/>
        <v/>
      </c>
      <c r="BQ25" s="58" t="str">
        <f t="shared" ca="1" si="22"/>
        <v/>
      </c>
      <c r="BR25" s="58" t="str">
        <f t="shared" ca="1" si="23"/>
        <v/>
      </c>
      <c r="BS25" s="58" t="str">
        <f t="shared" ca="1" si="24"/>
        <v/>
      </c>
      <c r="BT25" s="58" t="str">
        <f t="shared" ca="1" si="25"/>
        <v/>
      </c>
      <c r="BU25" s="58" t="str">
        <f t="shared" ca="1" si="26"/>
        <v/>
      </c>
      <c r="BV25" s="58"/>
      <c r="BW25" s="58" t="str">
        <f t="shared" ca="1" si="27"/>
        <v xml:space="preserve">     </v>
      </c>
      <c r="BX25" s="58" t="str">
        <f t="shared" ca="1" si="28"/>
        <v/>
      </c>
      <c r="BY25" s="58" t="str">
        <f t="shared" ca="1" si="29"/>
        <v/>
      </c>
      <c r="BZ25" s="58"/>
      <c r="CA25" s="58" t="str">
        <f t="shared" ca="1" si="46"/>
        <v/>
      </c>
      <c r="CB25" s="58" t="str">
        <f t="shared" ca="1" si="46"/>
        <v/>
      </c>
      <c r="CC25" s="58" t="str">
        <f t="shared" ca="1" si="46"/>
        <v/>
      </c>
      <c r="CD25" s="58" t="str">
        <f t="shared" ca="1" si="46"/>
        <v/>
      </c>
      <c r="CE25" s="58" t="str">
        <f t="shared" ca="1" si="46"/>
        <v/>
      </c>
      <c r="CF25" s="58" t="str">
        <f t="shared" ca="1" si="46"/>
        <v/>
      </c>
      <c r="CG25" s="58"/>
      <c r="CH25" s="58" t="str">
        <f t="shared" ca="1" si="31"/>
        <v xml:space="preserve">     </v>
      </c>
      <c r="CI25" s="58" t="str">
        <f t="shared" ca="1" si="32"/>
        <v/>
      </c>
      <c r="CJ25" s="58" t="str">
        <f t="shared" ca="1" si="33"/>
        <v/>
      </c>
      <c r="CK25" s="58"/>
      <c r="CL25" s="58" t="str">
        <f t="shared" ca="1" si="47"/>
        <v/>
      </c>
      <c r="CM25" s="58" t="str">
        <f t="shared" ca="1" si="47"/>
        <v/>
      </c>
      <c r="CN25" s="58" t="str">
        <f t="shared" ca="1" si="47"/>
        <v/>
      </c>
      <c r="CO25" s="58" t="str">
        <f t="shared" ca="1" si="47"/>
        <v/>
      </c>
      <c r="CP25" s="58" t="str">
        <f t="shared" ca="1" si="47"/>
        <v/>
      </c>
      <c r="CQ25" s="58" t="str">
        <f t="shared" ca="1" si="47"/>
        <v/>
      </c>
      <c r="CR25" s="58"/>
      <c r="CS25" s="58" t="str">
        <f t="shared" ca="1" si="35"/>
        <v xml:space="preserve">     </v>
      </c>
      <c r="CT25" s="58" t="str">
        <f t="shared" ca="1" si="36"/>
        <v/>
      </c>
      <c r="CU25" s="58" t="str">
        <f t="shared" ca="1" si="37"/>
        <v/>
      </c>
      <c r="DH25" s="58" t="str">
        <f t="shared" si="38"/>
        <v/>
      </c>
      <c r="DI25" s="58" t="str">
        <f t="shared" si="39"/>
        <v/>
      </c>
      <c r="DJ25" s="58" t="str">
        <f t="shared" si="40"/>
        <v/>
      </c>
      <c r="DK25" s="58" t="str">
        <f t="shared" si="41"/>
        <v/>
      </c>
      <c r="DL25" s="58" t="str">
        <f t="shared" si="42"/>
        <v/>
      </c>
      <c r="DM25" s="168" t="str">
        <f t="shared" si="43"/>
        <v/>
      </c>
    </row>
    <row r="26" spans="1:117" x14ac:dyDescent="0.25">
      <c r="A26" s="5" t="str">
        <f>A$10&amp;"."&amp;COUNTA(A$10:A25)</f>
        <v>Б1.Б.16</v>
      </c>
      <c r="B26" s="92"/>
      <c r="C26" s="88"/>
      <c r="D26" s="89"/>
      <c r="E26" s="89"/>
      <c r="F26" s="89"/>
      <c r="G26" s="90"/>
      <c r="H26" s="88"/>
      <c r="I26" s="91"/>
      <c r="J26" s="91"/>
      <c r="K26" s="89"/>
      <c r="L26" s="90"/>
      <c r="M26" s="88"/>
      <c r="N26" s="89"/>
      <c r="O26" s="89"/>
      <c r="P26" s="89"/>
      <c r="Q26" s="90"/>
      <c r="R26" s="88"/>
      <c r="S26" s="89"/>
      <c r="T26" s="89"/>
      <c r="U26" s="89"/>
      <c r="V26" s="90"/>
      <c r="W26" s="88"/>
      <c r="X26" s="89"/>
      <c r="Y26" s="89"/>
      <c r="Z26" s="89"/>
      <c r="AA26" s="90"/>
      <c r="AB26" s="88"/>
      <c r="AC26" s="89"/>
      <c r="AD26" s="89"/>
      <c r="AE26" s="89"/>
      <c r="AF26" s="90"/>
      <c r="AG26" s="89"/>
      <c r="AH26" s="155">
        <v>0</v>
      </c>
      <c r="AI26" s="155">
        <v>0</v>
      </c>
      <c r="AJ26" s="155">
        <v>0</v>
      </c>
      <c r="AK26" s="155">
        <v>0</v>
      </c>
      <c r="AL26" s="57"/>
      <c r="AM26" s="57" t="str">
        <f>IF(ПланОО!H26&gt;0,ПланОО!I26/ПланОО!H26,"-")</f>
        <v>-</v>
      </c>
      <c r="AN26" s="136"/>
      <c r="AO26" s="58"/>
      <c r="AP26" s="58"/>
      <c r="AQ26" s="58">
        <f t="shared" ca="1" si="9"/>
        <v>0</v>
      </c>
      <c r="AR26" s="58">
        <f t="shared" ca="1" si="44"/>
        <v>0</v>
      </c>
      <c r="AS26" s="58">
        <f t="shared" ca="1" si="44"/>
        <v>0</v>
      </c>
      <c r="AT26" s="58">
        <f t="shared" ca="1" si="44"/>
        <v>0</v>
      </c>
      <c r="AU26" s="58">
        <f t="shared" ca="1" si="44"/>
        <v>0</v>
      </c>
      <c r="AV26" s="58">
        <f t="shared" ca="1" si="44"/>
        <v>0</v>
      </c>
      <c r="AW26" s="58"/>
      <c r="AX26" s="58" t="str">
        <f t="shared" ca="1" si="11"/>
        <v/>
      </c>
      <c r="AY26" s="58" t="str">
        <f t="shared" ca="1" si="12"/>
        <v/>
      </c>
      <c r="AZ26" s="58" t="str">
        <f t="shared" ca="1" si="13"/>
        <v/>
      </c>
      <c r="BA26" s="58" t="str">
        <f t="shared" ca="1" si="14"/>
        <v/>
      </c>
      <c r="BB26" s="58" t="str">
        <f t="shared" ca="1" si="15"/>
        <v/>
      </c>
      <c r="BC26" s="58" t="str">
        <f t="shared" ca="1" si="16"/>
        <v/>
      </c>
      <c r="BD26" s="58"/>
      <c r="BE26" s="58" t="str">
        <f t="shared" ca="1" si="17"/>
        <v xml:space="preserve">     </v>
      </c>
      <c r="BF26" s="58" t="str">
        <f t="shared" ca="1" si="18"/>
        <v/>
      </c>
      <c r="BG26" s="58" t="str">
        <f t="shared" ca="1" si="19"/>
        <v/>
      </c>
      <c r="BH26" s="58"/>
      <c r="BI26" s="58">
        <f t="shared" ca="1" si="45"/>
        <v>0</v>
      </c>
      <c r="BJ26" s="58">
        <f t="shared" ca="1" si="45"/>
        <v>0</v>
      </c>
      <c r="BK26" s="58">
        <f t="shared" ca="1" si="45"/>
        <v>0</v>
      </c>
      <c r="BL26" s="58">
        <f t="shared" ca="1" si="45"/>
        <v>0</v>
      </c>
      <c r="BM26" s="58">
        <f t="shared" ca="1" si="45"/>
        <v>0</v>
      </c>
      <c r="BN26" s="58">
        <f t="shared" ca="1" si="45"/>
        <v>0</v>
      </c>
      <c r="BO26" s="58"/>
      <c r="BP26" s="58" t="str">
        <f t="shared" ca="1" si="21"/>
        <v/>
      </c>
      <c r="BQ26" s="58" t="str">
        <f t="shared" ca="1" si="22"/>
        <v/>
      </c>
      <c r="BR26" s="58" t="str">
        <f t="shared" ca="1" si="23"/>
        <v/>
      </c>
      <c r="BS26" s="58" t="str">
        <f t="shared" ca="1" si="24"/>
        <v/>
      </c>
      <c r="BT26" s="58" t="str">
        <f t="shared" ca="1" si="25"/>
        <v/>
      </c>
      <c r="BU26" s="58" t="str">
        <f t="shared" ca="1" si="26"/>
        <v/>
      </c>
      <c r="BV26" s="58"/>
      <c r="BW26" s="58" t="str">
        <f t="shared" ca="1" si="27"/>
        <v xml:space="preserve">     </v>
      </c>
      <c r="BX26" s="58" t="str">
        <f t="shared" ca="1" si="28"/>
        <v/>
      </c>
      <c r="BY26" s="58" t="str">
        <f t="shared" ca="1" si="29"/>
        <v/>
      </c>
      <c r="BZ26" s="58"/>
      <c r="CA26" s="58" t="str">
        <f t="shared" ca="1" si="46"/>
        <v/>
      </c>
      <c r="CB26" s="58" t="str">
        <f t="shared" ca="1" si="46"/>
        <v/>
      </c>
      <c r="CC26" s="58" t="str">
        <f t="shared" ca="1" si="46"/>
        <v/>
      </c>
      <c r="CD26" s="58" t="str">
        <f t="shared" ca="1" si="46"/>
        <v/>
      </c>
      <c r="CE26" s="58" t="str">
        <f t="shared" ca="1" si="46"/>
        <v/>
      </c>
      <c r="CF26" s="58" t="str">
        <f t="shared" ca="1" si="46"/>
        <v/>
      </c>
      <c r="CG26" s="58"/>
      <c r="CH26" s="58" t="str">
        <f t="shared" ca="1" si="31"/>
        <v xml:space="preserve">     </v>
      </c>
      <c r="CI26" s="58" t="str">
        <f t="shared" ca="1" si="32"/>
        <v/>
      </c>
      <c r="CJ26" s="58" t="str">
        <f t="shared" ca="1" si="33"/>
        <v/>
      </c>
      <c r="CK26" s="58"/>
      <c r="CL26" s="58" t="str">
        <f t="shared" ca="1" si="47"/>
        <v/>
      </c>
      <c r="CM26" s="58" t="str">
        <f t="shared" ca="1" si="47"/>
        <v/>
      </c>
      <c r="CN26" s="58" t="str">
        <f t="shared" ca="1" si="47"/>
        <v/>
      </c>
      <c r="CO26" s="58" t="str">
        <f t="shared" ca="1" si="47"/>
        <v/>
      </c>
      <c r="CP26" s="58" t="str">
        <f t="shared" ca="1" si="47"/>
        <v/>
      </c>
      <c r="CQ26" s="58" t="str">
        <f t="shared" ca="1" si="47"/>
        <v/>
      </c>
      <c r="CR26" s="58"/>
      <c r="CS26" s="58" t="str">
        <f t="shared" ca="1" si="35"/>
        <v xml:space="preserve">     </v>
      </c>
      <c r="CT26" s="58" t="str">
        <f t="shared" ca="1" si="36"/>
        <v/>
      </c>
      <c r="CU26" s="58" t="str">
        <f t="shared" ca="1" si="37"/>
        <v/>
      </c>
      <c r="DH26" s="58" t="str">
        <f t="shared" si="38"/>
        <v/>
      </c>
      <c r="DI26" s="58" t="str">
        <f t="shared" si="39"/>
        <v/>
      </c>
      <c r="DJ26" s="58" t="str">
        <f t="shared" si="40"/>
        <v/>
      </c>
      <c r="DK26" s="58" t="str">
        <f t="shared" si="41"/>
        <v/>
      </c>
      <c r="DL26" s="58" t="str">
        <f t="shared" si="42"/>
        <v/>
      </c>
      <c r="DM26" s="168" t="str">
        <f t="shared" si="43"/>
        <v/>
      </c>
    </row>
    <row r="27" spans="1:117" x14ac:dyDescent="0.25">
      <c r="A27" s="5" t="str">
        <f>A$10&amp;"."&amp;COUNTA(A$10:A26)</f>
        <v>Б1.Б.17</v>
      </c>
      <c r="B27" s="92"/>
      <c r="C27" s="88"/>
      <c r="D27" s="89"/>
      <c r="E27" s="89"/>
      <c r="F27" s="89"/>
      <c r="G27" s="90"/>
      <c r="H27" s="88"/>
      <c r="I27" s="89"/>
      <c r="J27" s="89"/>
      <c r="K27" s="89"/>
      <c r="L27" s="90"/>
      <c r="M27" s="88"/>
      <c r="N27" s="89"/>
      <c r="O27" s="89"/>
      <c r="P27" s="89"/>
      <c r="Q27" s="90"/>
      <c r="R27" s="88"/>
      <c r="S27" s="89"/>
      <c r="T27" s="89"/>
      <c r="U27" s="89"/>
      <c r="V27" s="90"/>
      <c r="W27" s="88"/>
      <c r="X27" s="89"/>
      <c r="Y27" s="89"/>
      <c r="Z27" s="89"/>
      <c r="AA27" s="90"/>
      <c r="AB27" s="88"/>
      <c r="AC27" s="89"/>
      <c r="AD27" s="89"/>
      <c r="AE27" s="89"/>
      <c r="AF27" s="90"/>
      <c r="AG27" s="89"/>
      <c r="AH27" s="155">
        <v>0</v>
      </c>
      <c r="AI27" s="155">
        <v>0</v>
      </c>
      <c r="AJ27" s="155">
        <v>0</v>
      </c>
      <c r="AK27" s="155">
        <v>0</v>
      </c>
      <c r="AL27" s="57"/>
      <c r="AM27" s="57" t="str">
        <f>IF(ПланОО!H27&gt;0,ПланОО!I27/ПланОО!H27,"-")</f>
        <v>-</v>
      </c>
      <c r="AN27" s="136"/>
      <c r="AO27" s="58"/>
      <c r="AP27" s="58"/>
      <c r="AQ27" s="58">
        <f t="shared" ca="1" si="9"/>
        <v>0</v>
      </c>
      <c r="AR27" s="58">
        <f t="shared" ca="1" si="44"/>
        <v>0</v>
      </c>
      <c r="AS27" s="58">
        <f t="shared" ca="1" si="44"/>
        <v>0</v>
      </c>
      <c r="AT27" s="58">
        <f t="shared" ca="1" si="44"/>
        <v>0</v>
      </c>
      <c r="AU27" s="58">
        <f t="shared" ca="1" si="44"/>
        <v>0</v>
      </c>
      <c r="AV27" s="58">
        <f t="shared" ca="1" si="44"/>
        <v>0</v>
      </c>
      <c r="AW27" s="58"/>
      <c r="AX27" s="58" t="str">
        <f t="shared" ca="1" si="11"/>
        <v/>
      </c>
      <c r="AY27" s="58" t="str">
        <f t="shared" ca="1" si="12"/>
        <v/>
      </c>
      <c r="AZ27" s="58" t="str">
        <f t="shared" ca="1" si="13"/>
        <v/>
      </c>
      <c r="BA27" s="58" t="str">
        <f t="shared" ca="1" si="14"/>
        <v/>
      </c>
      <c r="BB27" s="58" t="str">
        <f t="shared" ca="1" si="15"/>
        <v/>
      </c>
      <c r="BC27" s="58" t="str">
        <f t="shared" ca="1" si="16"/>
        <v/>
      </c>
      <c r="BD27" s="58"/>
      <c r="BE27" s="58" t="str">
        <f t="shared" ca="1" si="17"/>
        <v xml:space="preserve">     </v>
      </c>
      <c r="BF27" s="58" t="str">
        <f t="shared" ca="1" si="18"/>
        <v/>
      </c>
      <c r="BG27" s="58" t="str">
        <f t="shared" ca="1" si="19"/>
        <v/>
      </c>
      <c r="BH27" s="58"/>
      <c r="BI27" s="58">
        <f t="shared" ca="1" si="45"/>
        <v>0</v>
      </c>
      <c r="BJ27" s="58">
        <f t="shared" ca="1" si="45"/>
        <v>0</v>
      </c>
      <c r="BK27" s="58">
        <f t="shared" ca="1" si="45"/>
        <v>0</v>
      </c>
      <c r="BL27" s="58">
        <f t="shared" ca="1" si="45"/>
        <v>0</v>
      </c>
      <c r="BM27" s="58">
        <f t="shared" ca="1" si="45"/>
        <v>0</v>
      </c>
      <c r="BN27" s="58">
        <f t="shared" ca="1" si="45"/>
        <v>0</v>
      </c>
      <c r="BO27" s="58"/>
      <c r="BP27" s="58" t="str">
        <f t="shared" ca="1" si="21"/>
        <v/>
      </c>
      <c r="BQ27" s="58" t="str">
        <f t="shared" ca="1" si="22"/>
        <v/>
      </c>
      <c r="BR27" s="58" t="str">
        <f t="shared" ca="1" si="23"/>
        <v/>
      </c>
      <c r="BS27" s="58" t="str">
        <f t="shared" ca="1" si="24"/>
        <v/>
      </c>
      <c r="BT27" s="58" t="str">
        <f t="shared" ca="1" si="25"/>
        <v/>
      </c>
      <c r="BU27" s="58" t="str">
        <f t="shared" ca="1" si="26"/>
        <v/>
      </c>
      <c r="BV27" s="58"/>
      <c r="BW27" s="58" t="str">
        <f t="shared" ca="1" si="27"/>
        <v xml:space="preserve">     </v>
      </c>
      <c r="BX27" s="58" t="str">
        <f t="shared" ca="1" si="28"/>
        <v/>
      </c>
      <c r="BY27" s="58" t="str">
        <f t="shared" ca="1" si="29"/>
        <v/>
      </c>
      <c r="BZ27" s="58"/>
      <c r="CA27" s="58" t="str">
        <f t="shared" ca="1" si="46"/>
        <v/>
      </c>
      <c r="CB27" s="58" t="str">
        <f t="shared" ca="1" si="46"/>
        <v/>
      </c>
      <c r="CC27" s="58" t="str">
        <f t="shared" ca="1" si="46"/>
        <v/>
      </c>
      <c r="CD27" s="58" t="str">
        <f t="shared" ca="1" si="46"/>
        <v/>
      </c>
      <c r="CE27" s="58" t="str">
        <f t="shared" ca="1" si="46"/>
        <v/>
      </c>
      <c r="CF27" s="58" t="str">
        <f t="shared" ca="1" si="46"/>
        <v/>
      </c>
      <c r="CG27" s="58"/>
      <c r="CH27" s="58" t="str">
        <f t="shared" ca="1" si="31"/>
        <v xml:space="preserve">     </v>
      </c>
      <c r="CI27" s="58" t="str">
        <f t="shared" ca="1" si="32"/>
        <v/>
      </c>
      <c r="CJ27" s="58" t="str">
        <f t="shared" ca="1" si="33"/>
        <v/>
      </c>
      <c r="CK27" s="58"/>
      <c r="CL27" s="58" t="str">
        <f t="shared" ca="1" si="47"/>
        <v/>
      </c>
      <c r="CM27" s="58" t="str">
        <f t="shared" ca="1" si="47"/>
        <v/>
      </c>
      <c r="CN27" s="58" t="str">
        <f t="shared" ca="1" si="47"/>
        <v/>
      </c>
      <c r="CO27" s="58" t="str">
        <f t="shared" ca="1" si="47"/>
        <v/>
      </c>
      <c r="CP27" s="58" t="str">
        <f t="shared" ca="1" si="47"/>
        <v/>
      </c>
      <c r="CQ27" s="58" t="str">
        <f t="shared" ca="1" si="47"/>
        <v/>
      </c>
      <c r="CR27" s="58"/>
      <c r="CS27" s="58" t="str">
        <f t="shared" ca="1" si="35"/>
        <v xml:space="preserve">     </v>
      </c>
      <c r="CT27" s="58" t="str">
        <f t="shared" ca="1" si="36"/>
        <v/>
      </c>
      <c r="CU27" s="58" t="str">
        <f t="shared" ca="1" si="37"/>
        <v/>
      </c>
      <c r="DH27" s="58" t="str">
        <f t="shared" si="38"/>
        <v/>
      </c>
      <c r="DI27" s="58" t="str">
        <f t="shared" si="39"/>
        <v/>
      </c>
      <c r="DJ27" s="58" t="str">
        <f t="shared" si="40"/>
        <v/>
      </c>
      <c r="DK27" s="58" t="str">
        <f t="shared" si="41"/>
        <v/>
      </c>
      <c r="DL27" s="58" t="str">
        <f t="shared" si="42"/>
        <v/>
      </c>
      <c r="DM27" s="168" t="str">
        <f t="shared" si="43"/>
        <v/>
      </c>
    </row>
    <row r="28" spans="1:117" x14ac:dyDescent="0.25">
      <c r="A28" s="5" t="str">
        <f>A$10&amp;"."&amp;COUNTA(A$10:A27)</f>
        <v>Б1.Б.18</v>
      </c>
      <c r="B28" s="92"/>
      <c r="C28" s="88"/>
      <c r="D28" s="89"/>
      <c r="E28" s="89"/>
      <c r="F28" s="89"/>
      <c r="G28" s="90"/>
      <c r="H28" s="88"/>
      <c r="I28" s="89"/>
      <c r="J28" s="89"/>
      <c r="K28" s="89"/>
      <c r="L28" s="90"/>
      <c r="M28" s="88"/>
      <c r="N28" s="89"/>
      <c r="O28" s="89"/>
      <c r="P28" s="89"/>
      <c r="Q28" s="90"/>
      <c r="R28" s="88"/>
      <c r="S28" s="89"/>
      <c r="T28" s="89"/>
      <c r="U28" s="89"/>
      <c r="V28" s="90"/>
      <c r="W28" s="88"/>
      <c r="X28" s="89"/>
      <c r="Y28" s="89"/>
      <c r="Z28" s="89"/>
      <c r="AA28" s="90"/>
      <c r="AB28" s="88"/>
      <c r="AC28" s="89"/>
      <c r="AD28" s="89"/>
      <c r="AE28" s="89"/>
      <c r="AF28" s="90"/>
      <c r="AG28" s="89"/>
      <c r="AH28" s="155">
        <v>0</v>
      </c>
      <c r="AI28" s="155">
        <v>0</v>
      </c>
      <c r="AJ28" s="155">
        <v>0</v>
      </c>
      <c r="AK28" s="155">
        <v>0</v>
      </c>
      <c r="AL28" s="57"/>
      <c r="AM28" s="57" t="str">
        <f>IF(ПланОО!H28&gt;0,ПланОО!I28/ПланОО!H28,"-")</f>
        <v>-</v>
      </c>
      <c r="AN28" s="136"/>
      <c r="AO28" s="58"/>
      <c r="AP28" s="58"/>
      <c r="AQ28" s="58">
        <f t="shared" ca="1" si="9"/>
        <v>0</v>
      </c>
      <c r="AR28" s="58">
        <f t="shared" ca="1" si="44"/>
        <v>0</v>
      </c>
      <c r="AS28" s="58">
        <f t="shared" ca="1" si="44"/>
        <v>0</v>
      </c>
      <c r="AT28" s="58">
        <f t="shared" ca="1" si="44"/>
        <v>0</v>
      </c>
      <c r="AU28" s="58">
        <f t="shared" ca="1" si="44"/>
        <v>0</v>
      </c>
      <c r="AV28" s="58">
        <f t="shared" ca="1" si="44"/>
        <v>0</v>
      </c>
      <c r="AW28" s="58"/>
      <c r="AX28" s="58" t="str">
        <f t="shared" ca="1" si="11"/>
        <v/>
      </c>
      <c r="AY28" s="58" t="str">
        <f t="shared" ca="1" si="12"/>
        <v/>
      </c>
      <c r="AZ28" s="58" t="str">
        <f t="shared" ca="1" si="13"/>
        <v/>
      </c>
      <c r="BA28" s="58" t="str">
        <f t="shared" ca="1" si="14"/>
        <v/>
      </c>
      <c r="BB28" s="58" t="str">
        <f t="shared" ca="1" si="15"/>
        <v/>
      </c>
      <c r="BC28" s="58" t="str">
        <f t="shared" ca="1" si="16"/>
        <v/>
      </c>
      <c r="BD28" s="58"/>
      <c r="BE28" s="58" t="str">
        <f t="shared" ca="1" si="17"/>
        <v xml:space="preserve">     </v>
      </c>
      <c r="BF28" s="58" t="str">
        <f t="shared" ca="1" si="18"/>
        <v/>
      </c>
      <c r="BG28" s="58" t="str">
        <f t="shared" ca="1" si="19"/>
        <v/>
      </c>
      <c r="BH28" s="58"/>
      <c r="BI28" s="58">
        <f t="shared" ca="1" si="45"/>
        <v>0</v>
      </c>
      <c r="BJ28" s="58">
        <f t="shared" ca="1" si="45"/>
        <v>0</v>
      </c>
      <c r="BK28" s="58">
        <f t="shared" ca="1" si="45"/>
        <v>0</v>
      </c>
      <c r="BL28" s="58">
        <f t="shared" ca="1" si="45"/>
        <v>0</v>
      </c>
      <c r="BM28" s="58">
        <f t="shared" ca="1" si="45"/>
        <v>0</v>
      </c>
      <c r="BN28" s="58">
        <f t="shared" ca="1" si="45"/>
        <v>0</v>
      </c>
      <c r="BO28" s="58"/>
      <c r="BP28" s="58" t="str">
        <f t="shared" ca="1" si="21"/>
        <v/>
      </c>
      <c r="BQ28" s="58" t="str">
        <f t="shared" ca="1" si="22"/>
        <v/>
      </c>
      <c r="BR28" s="58" t="str">
        <f t="shared" ca="1" si="23"/>
        <v/>
      </c>
      <c r="BS28" s="58" t="str">
        <f t="shared" ca="1" si="24"/>
        <v/>
      </c>
      <c r="BT28" s="58" t="str">
        <f t="shared" ca="1" si="25"/>
        <v/>
      </c>
      <c r="BU28" s="58" t="str">
        <f t="shared" ca="1" si="26"/>
        <v/>
      </c>
      <c r="BV28" s="58"/>
      <c r="BW28" s="58" t="str">
        <f t="shared" ca="1" si="27"/>
        <v xml:space="preserve">     </v>
      </c>
      <c r="BX28" s="58" t="str">
        <f t="shared" ca="1" si="28"/>
        <v/>
      </c>
      <c r="BY28" s="58" t="str">
        <f t="shared" ca="1" si="29"/>
        <v/>
      </c>
      <c r="BZ28" s="58"/>
      <c r="CA28" s="58" t="str">
        <f t="shared" ca="1" si="46"/>
        <v/>
      </c>
      <c r="CB28" s="58" t="str">
        <f t="shared" ca="1" si="46"/>
        <v/>
      </c>
      <c r="CC28" s="58" t="str">
        <f t="shared" ca="1" si="46"/>
        <v/>
      </c>
      <c r="CD28" s="58" t="str">
        <f t="shared" ca="1" si="46"/>
        <v/>
      </c>
      <c r="CE28" s="58" t="str">
        <f t="shared" ca="1" si="46"/>
        <v/>
      </c>
      <c r="CF28" s="58" t="str">
        <f t="shared" ca="1" si="46"/>
        <v/>
      </c>
      <c r="CG28" s="58"/>
      <c r="CH28" s="58" t="str">
        <f t="shared" ca="1" si="31"/>
        <v xml:space="preserve">     </v>
      </c>
      <c r="CI28" s="58" t="str">
        <f t="shared" ca="1" si="32"/>
        <v/>
      </c>
      <c r="CJ28" s="58" t="str">
        <f t="shared" ca="1" si="33"/>
        <v/>
      </c>
      <c r="CK28" s="58"/>
      <c r="CL28" s="58" t="str">
        <f t="shared" ca="1" si="47"/>
        <v/>
      </c>
      <c r="CM28" s="58" t="str">
        <f t="shared" ca="1" si="47"/>
        <v/>
      </c>
      <c r="CN28" s="58" t="str">
        <f t="shared" ca="1" si="47"/>
        <v/>
      </c>
      <c r="CO28" s="58" t="str">
        <f t="shared" ca="1" si="47"/>
        <v/>
      </c>
      <c r="CP28" s="58" t="str">
        <f t="shared" ca="1" si="47"/>
        <v/>
      </c>
      <c r="CQ28" s="58" t="str">
        <f t="shared" ca="1" si="47"/>
        <v/>
      </c>
      <c r="CR28" s="58"/>
      <c r="CS28" s="58" t="str">
        <f t="shared" ca="1" si="35"/>
        <v xml:space="preserve">     </v>
      </c>
      <c r="CT28" s="58" t="str">
        <f t="shared" ca="1" si="36"/>
        <v/>
      </c>
      <c r="CU28" s="58" t="str">
        <f t="shared" ca="1" si="37"/>
        <v/>
      </c>
      <c r="DH28" s="58" t="str">
        <f t="shared" si="38"/>
        <v/>
      </c>
      <c r="DI28" s="58" t="str">
        <f t="shared" si="39"/>
        <v/>
      </c>
      <c r="DJ28" s="58" t="str">
        <f t="shared" si="40"/>
        <v/>
      </c>
      <c r="DK28" s="58" t="str">
        <f t="shared" si="41"/>
        <v/>
      </c>
      <c r="DL28" s="58" t="str">
        <f t="shared" si="42"/>
        <v/>
      </c>
      <c r="DM28" s="168" t="str">
        <f t="shared" si="43"/>
        <v/>
      </c>
    </row>
    <row r="29" spans="1:117" x14ac:dyDescent="0.25">
      <c r="A29" s="5" t="str">
        <f>A$10&amp;"."&amp;COUNTA(A$10:A28)</f>
        <v>Б1.Б.19</v>
      </c>
      <c r="B29" s="92"/>
      <c r="C29" s="88"/>
      <c r="D29" s="89"/>
      <c r="E29" s="89"/>
      <c r="F29" s="89"/>
      <c r="G29" s="90"/>
      <c r="H29" s="88"/>
      <c r="I29" s="89"/>
      <c r="J29" s="89"/>
      <c r="K29" s="89"/>
      <c r="L29" s="90"/>
      <c r="M29" s="88"/>
      <c r="N29" s="89"/>
      <c r="O29" s="89"/>
      <c r="P29" s="89"/>
      <c r="Q29" s="90"/>
      <c r="R29" s="88"/>
      <c r="S29" s="89"/>
      <c r="T29" s="89"/>
      <c r="U29" s="89"/>
      <c r="V29" s="90"/>
      <c r="W29" s="88"/>
      <c r="X29" s="89"/>
      <c r="Y29" s="89"/>
      <c r="Z29" s="89"/>
      <c r="AA29" s="90"/>
      <c r="AB29" s="88"/>
      <c r="AC29" s="89"/>
      <c r="AD29" s="89"/>
      <c r="AE29" s="89"/>
      <c r="AF29" s="90"/>
      <c r="AG29" s="89"/>
      <c r="AH29" s="155">
        <v>0</v>
      </c>
      <c r="AI29" s="155">
        <v>0</v>
      </c>
      <c r="AJ29" s="155">
        <v>0</v>
      </c>
      <c r="AK29" s="155">
        <v>0</v>
      </c>
      <c r="AL29" s="57"/>
      <c r="AM29" s="57" t="str">
        <f>IF(ПланОО!H29&gt;0,ПланОО!I29/ПланОО!H29,"-")</f>
        <v>-</v>
      </c>
      <c r="AN29" s="136"/>
      <c r="AO29" s="58"/>
      <c r="AP29" s="58"/>
      <c r="AQ29" s="58">
        <f t="shared" ca="1" si="9"/>
        <v>0</v>
      </c>
      <c r="AR29" s="58">
        <f t="shared" ca="1" si="44"/>
        <v>0</v>
      </c>
      <c r="AS29" s="58">
        <f t="shared" ca="1" si="44"/>
        <v>0</v>
      </c>
      <c r="AT29" s="58">
        <f t="shared" ca="1" si="44"/>
        <v>0</v>
      </c>
      <c r="AU29" s="58">
        <f t="shared" ca="1" si="44"/>
        <v>0</v>
      </c>
      <c r="AV29" s="58">
        <f t="shared" ca="1" si="44"/>
        <v>0</v>
      </c>
      <c r="AW29" s="58"/>
      <c r="AX29" s="58" t="str">
        <f t="shared" ca="1" si="11"/>
        <v/>
      </c>
      <c r="AY29" s="58" t="str">
        <f t="shared" ca="1" si="12"/>
        <v/>
      </c>
      <c r="AZ29" s="58" t="str">
        <f t="shared" ca="1" si="13"/>
        <v/>
      </c>
      <c r="BA29" s="58" t="str">
        <f t="shared" ca="1" si="14"/>
        <v/>
      </c>
      <c r="BB29" s="58" t="str">
        <f t="shared" ca="1" si="15"/>
        <v/>
      </c>
      <c r="BC29" s="58" t="str">
        <f t="shared" ca="1" si="16"/>
        <v/>
      </c>
      <c r="BD29" s="58"/>
      <c r="BE29" s="58" t="str">
        <f t="shared" ca="1" si="17"/>
        <v xml:space="preserve">     </v>
      </c>
      <c r="BF29" s="58" t="str">
        <f t="shared" ca="1" si="18"/>
        <v/>
      </c>
      <c r="BG29" s="58" t="str">
        <f t="shared" ca="1" si="19"/>
        <v/>
      </c>
      <c r="BH29" s="58"/>
      <c r="BI29" s="58">
        <f t="shared" ca="1" si="45"/>
        <v>0</v>
      </c>
      <c r="BJ29" s="58">
        <f t="shared" ca="1" si="45"/>
        <v>0</v>
      </c>
      <c r="BK29" s="58">
        <f t="shared" ca="1" si="45"/>
        <v>0</v>
      </c>
      <c r="BL29" s="58">
        <f t="shared" ca="1" si="45"/>
        <v>0</v>
      </c>
      <c r="BM29" s="58">
        <f t="shared" ca="1" si="45"/>
        <v>0</v>
      </c>
      <c r="BN29" s="58">
        <f t="shared" ca="1" si="45"/>
        <v>0</v>
      </c>
      <c r="BO29" s="58"/>
      <c r="BP29" s="58" t="str">
        <f t="shared" ca="1" si="21"/>
        <v/>
      </c>
      <c r="BQ29" s="58" t="str">
        <f t="shared" ca="1" si="22"/>
        <v/>
      </c>
      <c r="BR29" s="58" t="str">
        <f t="shared" ca="1" si="23"/>
        <v/>
      </c>
      <c r="BS29" s="58" t="str">
        <f t="shared" ca="1" si="24"/>
        <v/>
      </c>
      <c r="BT29" s="58" t="str">
        <f t="shared" ca="1" si="25"/>
        <v/>
      </c>
      <c r="BU29" s="58" t="str">
        <f t="shared" ca="1" si="26"/>
        <v/>
      </c>
      <c r="BV29" s="58"/>
      <c r="BW29" s="58" t="str">
        <f t="shared" ca="1" si="27"/>
        <v xml:space="preserve">     </v>
      </c>
      <c r="BX29" s="58" t="str">
        <f t="shared" ca="1" si="28"/>
        <v/>
      </c>
      <c r="BY29" s="58" t="str">
        <f t="shared" ca="1" si="29"/>
        <v/>
      </c>
      <c r="BZ29" s="58"/>
      <c r="CA29" s="58" t="str">
        <f t="shared" ca="1" si="46"/>
        <v/>
      </c>
      <c r="CB29" s="58" t="str">
        <f t="shared" ca="1" si="46"/>
        <v/>
      </c>
      <c r="CC29" s="58" t="str">
        <f t="shared" ca="1" si="46"/>
        <v/>
      </c>
      <c r="CD29" s="58" t="str">
        <f t="shared" ca="1" si="46"/>
        <v/>
      </c>
      <c r="CE29" s="58" t="str">
        <f t="shared" ca="1" si="46"/>
        <v/>
      </c>
      <c r="CF29" s="58" t="str">
        <f t="shared" ca="1" si="46"/>
        <v/>
      </c>
      <c r="CG29" s="58"/>
      <c r="CH29" s="58" t="str">
        <f t="shared" ca="1" si="31"/>
        <v xml:space="preserve">     </v>
      </c>
      <c r="CI29" s="58" t="str">
        <f t="shared" ca="1" si="32"/>
        <v/>
      </c>
      <c r="CJ29" s="58" t="str">
        <f t="shared" ca="1" si="33"/>
        <v/>
      </c>
      <c r="CK29" s="58"/>
      <c r="CL29" s="58" t="str">
        <f t="shared" ca="1" si="47"/>
        <v/>
      </c>
      <c r="CM29" s="58" t="str">
        <f t="shared" ca="1" si="47"/>
        <v/>
      </c>
      <c r="CN29" s="58" t="str">
        <f t="shared" ca="1" si="47"/>
        <v/>
      </c>
      <c r="CO29" s="58" t="str">
        <f t="shared" ca="1" si="47"/>
        <v/>
      </c>
      <c r="CP29" s="58" t="str">
        <f t="shared" ca="1" si="47"/>
        <v/>
      </c>
      <c r="CQ29" s="58" t="str">
        <f t="shared" ca="1" si="47"/>
        <v/>
      </c>
      <c r="CR29" s="58"/>
      <c r="CS29" s="58" t="str">
        <f t="shared" ca="1" si="35"/>
        <v xml:space="preserve">     </v>
      </c>
      <c r="CT29" s="58" t="str">
        <f t="shared" ca="1" si="36"/>
        <v/>
      </c>
      <c r="CU29" s="58" t="str">
        <f t="shared" ca="1" si="37"/>
        <v/>
      </c>
      <c r="DH29" s="58" t="str">
        <f t="shared" si="38"/>
        <v/>
      </c>
      <c r="DI29" s="58" t="str">
        <f t="shared" si="39"/>
        <v/>
      </c>
      <c r="DJ29" s="58" t="str">
        <f t="shared" si="40"/>
        <v/>
      </c>
      <c r="DK29" s="58" t="str">
        <f t="shared" si="41"/>
        <v/>
      </c>
      <c r="DL29" s="58" t="str">
        <f t="shared" si="42"/>
        <v/>
      </c>
      <c r="DM29" s="168" t="str">
        <f t="shared" si="43"/>
        <v/>
      </c>
    </row>
    <row r="30" spans="1:117" x14ac:dyDescent="0.25">
      <c r="A30" s="5" t="str">
        <f>A$10&amp;"."&amp;COUNTA(A$10:A29)</f>
        <v>Б1.Б.20</v>
      </c>
      <c r="B30" s="92"/>
      <c r="C30" s="88"/>
      <c r="D30" s="89"/>
      <c r="E30" s="89"/>
      <c r="F30" s="89"/>
      <c r="G30" s="90"/>
      <c r="H30" s="88"/>
      <c r="I30" s="89"/>
      <c r="J30" s="89"/>
      <c r="K30" s="89"/>
      <c r="L30" s="90"/>
      <c r="M30" s="88"/>
      <c r="N30" s="89"/>
      <c r="O30" s="89"/>
      <c r="P30" s="89"/>
      <c r="Q30" s="90"/>
      <c r="R30" s="88"/>
      <c r="S30" s="89"/>
      <c r="T30" s="89"/>
      <c r="U30" s="89"/>
      <c r="V30" s="90"/>
      <c r="W30" s="88"/>
      <c r="X30" s="89"/>
      <c r="Y30" s="89"/>
      <c r="Z30" s="89"/>
      <c r="AA30" s="90"/>
      <c r="AB30" s="88"/>
      <c r="AC30" s="89"/>
      <c r="AD30" s="89"/>
      <c r="AE30" s="89"/>
      <c r="AF30" s="90"/>
      <c r="AG30" s="89"/>
      <c r="AH30" s="155">
        <v>0</v>
      </c>
      <c r="AI30" s="155">
        <v>0</v>
      </c>
      <c r="AJ30" s="155">
        <v>0</v>
      </c>
      <c r="AK30" s="155">
        <v>0</v>
      </c>
      <c r="AL30" s="57"/>
      <c r="AM30" s="57" t="str">
        <f>IF(ПланОО!H30&gt;0,ПланОО!I30/ПланОО!H30,"-")</f>
        <v>-</v>
      </c>
      <c r="AN30" s="136"/>
      <c r="AO30" s="58"/>
      <c r="AP30" s="58"/>
      <c r="AQ30" s="58">
        <f t="shared" ca="1" si="9"/>
        <v>0</v>
      </c>
      <c r="AR30" s="58">
        <f t="shared" ref="AR30:AV39" ca="1" si="48">IF(OFFSET($G30,0,(AR$2-1)*5,1,1)=$AW$2,-1*AR$2,IF(OFFSET($G30,0,(AR$2-1)*5,1,1)=$AW$3,AR$2,0))</f>
        <v>0</v>
      </c>
      <c r="AS30" s="58">
        <f t="shared" ca="1" si="48"/>
        <v>0</v>
      </c>
      <c r="AT30" s="58">
        <f t="shared" ca="1" si="48"/>
        <v>0</v>
      </c>
      <c r="AU30" s="58">
        <f t="shared" ca="1" si="48"/>
        <v>0</v>
      </c>
      <c r="AV30" s="58">
        <f t="shared" ca="1" si="48"/>
        <v>0</v>
      </c>
      <c r="AW30" s="58"/>
      <c r="AX30" s="58" t="str">
        <f t="shared" ca="1" si="11"/>
        <v/>
      </c>
      <c r="AY30" s="58" t="str">
        <f t="shared" ca="1" si="12"/>
        <v/>
      </c>
      <c r="AZ30" s="58" t="str">
        <f t="shared" ca="1" si="13"/>
        <v/>
      </c>
      <c r="BA30" s="58" t="str">
        <f t="shared" ca="1" si="14"/>
        <v/>
      </c>
      <c r="BB30" s="58" t="str">
        <f t="shared" ca="1" si="15"/>
        <v/>
      </c>
      <c r="BC30" s="58" t="str">
        <f t="shared" ca="1" si="16"/>
        <v/>
      </c>
      <c r="BD30" s="58"/>
      <c r="BE30" s="58" t="str">
        <f t="shared" ca="1" si="17"/>
        <v xml:space="preserve">     </v>
      </c>
      <c r="BF30" s="58" t="str">
        <f t="shared" ca="1" si="18"/>
        <v/>
      </c>
      <c r="BG30" s="58" t="str">
        <f t="shared" ca="1" si="19"/>
        <v/>
      </c>
      <c r="BH30" s="58"/>
      <c r="BI30" s="58">
        <f t="shared" ref="BI30:BN39" ca="1" si="49">IF(OFFSET($G30,0,(BI$2-1)*5,1,1)=$BO$1,-1*BI$2,IF(OFFSET($G30,0,(BI$2-1)*5,1,1)=$BO$3,BI$2,0))</f>
        <v>0</v>
      </c>
      <c r="BJ30" s="58">
        <f t="shared" ca="1" si="49"/>
        <v>0</v>
      </c>
      <c r="BK30" s="58">
        <f t="shared" ca="1" si="49"/>
        <v>0</v>
      </c>
      <c r="BL30" s="58">
        <f t="shared" ca="1" si="49"/>
        <v>0</v>
      </c>
      <c r="BM30" s="58">
        <f t="shared" ca="1" si="49"/>
        <v>0</v>
      </c>
      <c r="BN30" s="58">
        <f t="shared" ca="1" si="49"/>
        <v>0</v>
      </c>
      <c r="BO30" s="58"/>
      <c r="BP30" s="58" t="str">
        <f t="shared" ca="1" si="21"/>
        <v/>
      </c>
      <c r="BQ30" s="58" t="str">
        <f t="shared" ca="1" si="22"/>
        <v/>
      </c>
      <c r="BR30" s="58" t="str">
        <f t="shared" ca="1" si="23"/>
        <v/>
      </c>
      <c r="BS30" s="58" t="str">
        <f t="shared" ca="1" si="24"/>
        <v/>
      </c>
      <c r="BT30" s="58" t="str">
        <f t="shared" ca="1" si="25"/>
        <v/>
      </c>
      <c r="BU30" s="58" t="str">
        <f t="shared" ca="1" si="26"/>
        <v/>
      </c>
      <c r="BV30" s="58"/>
      <c r="BW30" s="58" t="str">
        <f t="shared" ca="1" si="27"/>
        <v xml:space="preserve">     </v>
      </c>
      <c r="BX30" s="58" t="str">
        <f t="shared" ca="1" si="28"/>
        <v/>
      </c>
      <c r="BY30" s="58" t="str">
        <f t="shared" ca="1" si="29"/>
        <v/>
      </c>
      <c r="BZ30" s="58"/>
      <c r="CA30" s="58" t="str">
        <f t="shared" ref="CA30:CF39" ca="1" si="50">IF(SUM(OFFSET($D30,0,(CA$2-1)*5,1,3))&gt;$CH$2,CA$2,"")</f>
        <v/>
      </c>
      <c r="CB30" s="58" t="str">
        <f t="shared" ca="1" si="50"/>
        <v/>
      </c>
      <c r="CC30" s="58" t="str">
        <f t="shared" ca="1" si="50"/>
        <v/>
      </c>
      <c r="CD30" s="58" t="str">
        <f t="shared" ca="1" si="50"/>
        <v/>
      </c>
      <c r="CE30" s="58" t="str">
        <f t="shared" ca="1" si="50"/>
        <v/>
      </c>
      <c r="CF30" s="58" t="str">
        <f t="shared" ca="1" si="50"/>
        <v/>
      </c>
      <c r="CG30" s="58"/>
      <c r="CH30" s="58" t="str">
        <f t="shared" ca="1" si="31"/>
        <v xml:space="preserve">     </v>
      </c>
      <c r="CI30" s="58" t="str">
        <f t="shared" ca="1" si="32"/>
        <v/>
      </c>
      <c r="CJ30" s="58" t="str">
        <f t="shared" ca="1" si="33"/>
        <v/>
      </c>
      <c r="CK30" s="58"/>
      <c r="CL30" s="58" t="str">
        <f t="shared" ref="CL30:CQ39" ca="1" si="51">IF(OFFSET($G30,0,(CL$2-1)*5,1,1)=$CR$1,CL$2,"")</f>
        <v/>
      </c>
      <c r="CM30" s="58" t="str">
        <f t="shared" ca="1" si="51"/>
        <v/>
      </c>
      <c r="CN30" s="58" t="str">
        <f t="shared" ca="1" si="51"/>
        <v/>
      </c>
      <c r="CO30" s="58" t="str">
        <f t="shared" ca="1" si="51"/>
        <v/>
      </c>
      <c r="CP30" s="58" t="str">
        <f t="shared" ca="1" si="51"/>
        <v/>
      </c>
      <c r="CQ30" s="58" t="str">
        <f t="shared" ca="1" si="51"/>
        <v/>
      </c>
      <c r="CR30" s="58"/>
      <c r="CS30" s="58" t="str">
        <f t="shared" ca="1" si="35"/>
        <v xml:space="preserve">     </v>
      </c>
      <c r="CT30" s="58" t="str">
        <f t="shared" ca="1" si="36"/>
        <v/>
      </c>
      <c r="CU30" s="58" t="str">
        <f t="shared" ca="1" si="37"/>
        <v/>
      </c>
      <c r="DH30" s="58" t="str">
        <f t="shared" si="38"/>
        <v/>
      </c>
      <c r="DI30" s="58" t="str">
        <f t="shared" si="39"/>
        <v/>
      </c>
      <c r="DJ30" s="58" t="str">
        <f t="shared" si="40"/>
        <v/>
      </c>
      <c r="DK30" s="58" t="str">
        <f t="shared" si="41"/>
        <v/>
      </c>
      <c r="DL30" s="58" t="str">
        <f t="shared" si="42"/>
        <v/>
      </c>
      <c r="DM30" s="168" t="str">
        <f t="shared" si="43"/>
        <v/>
      </c>
    </row>
    <row r="31" spans="1:117" x14ac:dyDescent="0.25">
      <c r="A31" s="5" t="str">
        <f>A$10&amp;"."&amp;COUNTA(A$10:A30)</f>
        <v>Б1.Б.21</v>
      </c>
      <c r="B31" s="92"/>
      <c r="C31" s="88"/>
      <c r="D31" s="89"/>
      <c r="E31" s="89"/>
      <c r="F31" s="89"/>
      <c r="G31" s="90"/>
      <c r="H31" s="88"/>
      <c r="I31" s="89"/>
      <c r="J31" s="89"/>
      <c r="K31" s="89"/>
      <c r="L31" s="90"/>
      <c r="M31" s="88"/>
      <c r="N31" s="89"/>
      <c r="O31" s="89"/>
      <c r="P31" s="89"/>
      <c r="Q31" s="90"/>
      <c r="R31" s="88"/>
      <c r="S31" s="89"/>
      <c r="T31" s="89"/>
      <c r="U31" s="89"/>
      <c r="V31" s="90"/>
      <c r="W31" s="88"/>
      <c r="X31" s="89"/>
      <c r="Y31" s="89"/>
      <c r="Z31" s="89"/>
      <c r="AA31" s="90"/>
      <c r="AB31" s="88"/>
      <c r="AC31" s="89"/>
      <c r="AD31" s="89"/>
      <c r="AE31" s="89"/>
      <c r="AF31" s="90"/>
      <c r="AG31" s="89"/>
      <c r="AH31" s="155">
        <v>0</v>
      </c>
      <c r="AI31" s="155">
        <v>0</v>
      </c>
      <c r="AJ31" s="155">
        <v>0</v>
      </c>
      <c r="AK31" s="155">
        <v>0</v>
      </c>
      <c r="AL31" s="57"/>
      <c r="AM31" s="57" t="str">
        <f>IF(ПланОО!H31&gt;0,ПланОО!I31/ПланОО!H31,"-")</f>
        <v>-</v>
      </c>
      <c r="AN31" s="136"/>
      <c r="AO31" s="58"/>
      <c r="AP31" s="58"/>
      <c r="AQ31" s="58">
        <f t="shared" ca="1" si="9"/>
        <v>0</v>
      </c>
      <c r="AR31" s="58">
        <f t="shared" ca="1" si="48"/>
        <v>0</v>
      </c>
      <c r="AS31" s="58">
        <f t="shared" ca="1" si="48"/>
        <v>0</v>
      </c>
      <c r="AT31" s="58">
        <f t="shared" ca="1" si="48"/>
        <v>0</v>
      </c>
      <c r="AU31" s="58">
        <f t="shared" ca="1" si="48"/>
        <v>0</v>
      </c>
      <c r="AV31" s="58">
        <f t="shared" ca="1" si="48"/>
        <v>0</v>
      </c>
      <c r="AW31" s="58"/>
      <c r="AX31" s="58" t="str">
        <f t="shared" ca="1" si="11"/>
        <v/>
      </c>
      <c r="AY31" s="58" t="str">
        <f t="shared" ca="1" si="12"/>
        <v/>
      </c>
      <c r="AZ31" s="58" t="str">
        <f t="shared" ca="1" si="13"/>
        <v/>
      </c>
      <c r="BA31" s="58" t="str">
        <f t="shared" ca="1" si="14"/>
        <v/>
      </c>
      <c r="BB31" s="58" t="str">
        <f t="shared" ca="1" si="15"/>
        <v/>
      </c>
      <c r="BC31" s="58" t="str">
        <f t="shared" ca="1" si="16"/>
        <v/>
      </c>
      <c r="BD31" s="58"/>
      <c r="BE31" s="58" t="str">
        <f t="shared" ca="1" si="17"/>
        <v xml:space="preserve">     </v>
      </c>
      <c r="BF31" s="58" t="str">
        <f t="shared" ca="1" si="18"/>
        <v/>
      </c>
      <c r="BG31" s="58" t="str">
        <f t="shared" ca="1" si="19"/>
        <v/>
      </c>
      <c r="BH31" s="58"/>
      <c r="BI31" s="58">
        <f t="shared" ca="1" si="49"/>
        <v>0</v>
      </c>
      <c r="BJ31" s="58">
        <f t="shared" ca="1" si="49"/>
        <v>0</v>
      </c>
      <c r="BK31" s="58">
        <f t="shared" ca="1" si="49"/>
        <v>0</v>
      </c>
      <c r="BL31" s="58">
        <f t="shared" ca="1" si="49"/>
        <v>0</v>
      </c>
      <c r="BM31" s="58">
        <f t="shared" ca="1" si="49"/>
        <v>0</v>
      </c>
      <c r="BN31" s="58">
        <f t="shared" ca="1" si="49"/>
        <v>0</v>
      </c>
      <c r="BO31" s="58"/>
      <c r="BP31" s="58" t="str">
        <f t="shared" ca="1" si="21"/>
        <v/>
      </c>
      <c r="BQ31" s="58" t="str">
        <f t="shared" ca="1" si="22"/>
        <v/>
      </c>
      <c r="BR31" s="58" t="str">
        <f t="shared" ca="1" si="23"/>
        <v/>
      </c>
      <c r="BS31" s="58" t="str">
        <f t="shared" ca="1" si="24"/>
        <v/>
      </c>
      <c r="BT31" s="58" t="str">
        <f t="shared" ca="1" si="25"/>
        <v/>
      </c>
      <c r="BU31" s="58" t="str">
        <f t="shared" ca="1" si="26"/>
        <v/>
      </c>
      <c r="BV31" s="58"/>
      <c r="BW31" s="58" t="str">
        <f t="shared" ca="1" si="27"/>
        <v xml:space="preserve">     </v>
      </c>
      <c r="BX31" s="58" t="str">
        <f t="shared" ca="1" si="28"/>
        <v/>
      </c>
      <c r="BY31" s="58" t="str">
        <f t="shared" ca="1" si="29"/>
        <v/>
      </c>
      <c r="BZ31" s="58"/>
      <c r="CA31" s="58" t="str">
        <f t="shared" ca="1" si="50"/>
        <v/>
      </c>
      <c r="CB31" s="58" t="str">
        <f t="shared" ca="1" si="50"/>
        <v/>
      </c>
      <c r="CC31" s="58" t="str">
        <f t="shared" ca="1" si="50"/>
        <v/>
      </c>
      <c r="CD31" s="58" t="str">
        <f t="shared" ca="1" si="50"/>
        <v/>
      </c>
      <c r="CE31" s="58" t="str">
        <f t="shared" ca="1" si="50"/>
        <v/>
      </c>
      <c r="CF31" s="58" t="str">
        <f t="shared" ca="1" si="50"/>
        <v/>
      </c>
      <c r="CG31" s="58"/>
      <c r="CH31" s="58" t="str">
        <f t="shared" ca="1" si="31"/>
        <v xml:space="preserve">     </v>
      </c>
      <c r="CI31" s="58" t="str">
        <f t="shared" ca="1" si="32"/>
        <v/>
      </c>
      <c r="CJ31" s="58" t="str">
        <f t="shared" ca="1" si="33"/>
        <v/>
      </c>
      <c r="CK31" s="58"/>
      <c r="CL31" s="58" t="str">
        <f t="shared" ca="1" si="51"/>
        <v/>
      </c>
      <c r="CM31" s="58" t="str">
        <f t="shared" ca="1" si="51"/>
        <v/>
      </c>
      <c r="CN31" s="58" t="str">
        <f t="shared" ca="1" si="51"/>
        <v/>
      </c>
      <c r="CO31" s="58" t="str">
        <f t="shared" ca="1" si="51"/>
        <v/>
      </c>
      <c r="CP31" s="58" t="str">
        <f t="shared" ca="1" si="51"/>
        <v/>
      </c>
      <c r="CQ31" s="58" t="str">
        <f t="shared" ca="1" si="51"/>
        <v/>
      </c>
      <c r="CR31" s="58"/>
      <c r="CS31" s="58" t="str">
        <f t="shared" ca="1" si="35"/>
        <v xml:space="preserve">     </v>
      </c>
      <c r="CT31" s="58" t="str">
        <f t="shared" ca="1" si="36"/>
        <v/>
      </c>
      <c r="CU31" s="58" t="str">
        <f t="shared" ca="1" si="37"/>
        <v/>
      </c>
      <c r="DH31" s="58" t="str">
        <f t="shared" si="38"/>
        <v/>
      </c>
      <c r="DI31" s="58" t="str">
        <f t="shared" si="39"/>
        <v/>
      </c>
      <c r="DJ31" s="58" t="str">
        <f t="shared" si="40"/>
        <v/>
      </c>
      <c r="DK31" s="58" t="str">
        <f t="shared" si="41"/>
        <v/>
      </c>
      <c r="DL31" s="58" t="str">
        <f t="shared" si="42"/>
        <v/>
      </c>
      <c r="DM31" s="168" t="str">
        <f t="shared" si="43"/>
        <v/>
      </c>
    </row>
    <row r="32" spans="1:117" x14ac:dyDescent="0.25">
      <c r="A32" s="5" t="str">
        <f>A$10&amp;"."&amp;COUNTA(A$10:A31)</f>
        <v>Б1.Б.22</v>
      </c>
      <c r="B32" s="92"/>
      <c r="C32" s="88"/>
      <c r="D32" s="89"/>
      <c r="E32" s="89"/>
      <c r="F32" s="89"/>
      <c r="G32" s="90"/>
      <c r="H32" s="88"/>
      <c r="I32" s="89"/>
      <c r="J32" s="89"/>
      <c r="K32" s="89"/>
      <c r="L32" s="90"/>
      <c r="M32" s="88"/>
      <c r="N32" s="89"/>
      <c r="O32" s="89"/>
      <c r="P32" s="89"/>
      <c r="Q32" s="90"/>
      <c r="R32" s="88"/>
      <c r="S32" s="89"/>
      <c r="T32" s="89"/>
      <c r="U32" s="89"/>
      <c r="V32" s="90"/>
      <c r="W32" s="88"/>
      <c r="X32" s="89"/>
      <c r="Y32" s="89"/>
      <c r="Z32" s="89"/>
      <c r="AA32" s="90"/>
      <c r="AB32" s="88"/>
      <c r="AC32" s="89"/>
      <c r="AD32" s="89"/>
      <c r="AE32" s="89"/>
      <c r="AF32" s="90"/>
      <c r="AG32" s="89"/>
      <c r="AH32" s="155">
        <v>0</v>
      </c>
      <c r="AI32" s="155">
        <v>0</v>
      </c>
      <c r="AJ32" s="155">
        <v>0</v>
      </c>
      <c r="AK32" s="155">
        <v>0</v>
      </c>
      <c r="AL32" s="57"/>
      <c r="AM32" s="57" t="str">
        <f>IF(ПланОО!H32&gt;0,ПланОО!I32/ПланОО!H32,"-")</f>
        <v>-</v>
      </c>
      <c r="AN32" s="136"/>
      <c r="AO32" s="58"/>
      <c r="AP32" s="58"/>
      <c r="AQ32" s="58">
        <f t="shared" ca="1" si="9"/>
        <v>0</v>
      </c>
      <c r="AR32" s="58">
        <f t="shared" ca="1" si="48"/>
        <v>0</v>
      </c>
      <c r="AS32" s="58">
        <f t="shared" ca="1" si="48"/>
        <v>0</v>
      </c>
      <c r="AT32" s="58">
        <f t="shared" ca="1" si="48"/>
        <v>0</v>
      </c>
      <c r="AU32" s="58">
        <f t="shared" ca="1" si="48"/>
        <v>0</v>
      </c>
      <c r="AV32" s="58">
        <f t="shared" ca="1" si="48"/>
        <v>0</v>
      </c>
      <c r="AW32" s="58"/>
      <c r="AX32" s="58" t="str">
        <f t="shared" ca="1" si="11"/>
        <v/>
      </c>
      <c r="AY32" s="58" t="str">
        <f t="shared" ca="1" si="12"/>
        <v/>
      </c>
      <c r="AZ32" s="58" t="str">
        <f t="shared" ca="1" si="13"/>
        <v/>
      </c>
      <c r="BA32" s="58" t="str">
        <f t="shared" ca="1" si="14"/>
        <v/>
      </c>
      <c r="BB32" s="58" t="str">
        <f t="shared" ca="1" si="15"/>
        <v/>
      </c>
      <c r="BC32" s="58" t="str">
        <f t="shared" ca="1" si="16"/>
        <v/>
      </c>
      <c r="BD32" s="58"/>
      <c r="BE32" s="58" t="str">
        <f t="shared" ca="1" si="17"/>
        <v xml:space="preserve">     </v>
      </c>
      <c r="BF32" s="58" t="str">
        <f t="shared" ca="1" si="18"/>
        <v/>
      </c>
      <c r="BG32" s="58" t="str">
        <f t="shared" ca="1" si="19"/>
        <v/>
      </c>
      <c r="BH32" s="58"/>
      <c r="BI32" s="58">
        <f t="shared" ca="1" si="49"/>
        <v>0</v>
      </c>
      <c r="BJ32" s="58">
        <f t="shared" ca="1" si="49"/>
        <v>0</v>
      </c>
      <c r="BK32" s="58">
        <f t="shared" ca="1" si="49"/>
        <v>0</v>
      </c>
      <c r="BL32" s="58">
        <f t="shared" ca="1" si="49"/>
        <v>0</v>
      </c>
      <c r="BM32" s="58">
        <f t="shared" ca="1" si="49"/>
        <v>0</v>
      </c>
      <c r="BN32" s="58">
        <f t="shared" ca="1" si="49"/>
        <v>0</v>
      </c>
      <c r="BO32" s="58"/>
      <c r="BP32" s="58" t="str">
        <f t="shared" ca="1" si="21"/>
        <v/>
      </c>
      <c r="BQ32" s="58" t="str">
        <f t="shared" ca="1" si="22"/>
        <v/>
      </c>
      <c r="BR32" s="58" t="str">
        <f t="shared" ca="1" si="23"/>
        <v/>
      </c>
      <c r="BS32" s="58" t="str">
        <f t="shared" ca="1" si="24"/>
        <v/>
      </c>
      <c r="BT32" s="58" t="str">
        <f t="shared" ca="1" si="25"/>
        <v/>
      </c>
      <c r="BU32" s="58" t="str">
        <f t="shared" ca="1" si="26"/>
        <v/>
      </c>
      <c r="BV32" s="58"/>
      <c r="BW32" s="58" t="str">
        <f t="shared" ca="1" si="27"/>
        <v xml:space="preserve">     </v>
      </c>
      <c r="BX32" s="58" t="str">
        <f t="shared" ca="1" si="28"/>
        <v/>
      </c>
      <c r="BY32" s="58" t="str">
        <f t="shared" ca="1" si="29"/>
        <v/>
      </c>
      <c r="BZ32" s="58"/>
      <c r="CA32" s="58" t="str">
        <f t="shared" ca="1" si="50"/>
        <v/>
      </c>
      <c r="CB32" s="58" t="str">
        <f t="shared" ca="1" si="50"/>
        <v/>
      </c>
      <c r="CC32" s="58" t="str">
        <f t="shared" ca="1" si="50"/>
        <v/>
      </c>
      <c r="CD32" s="58" t="str">
        <f t="shared" ca="1" si="50"/>
        <v/>
      </c>
      <c r="CE32" s="58" t="str">
        <f t="shared" ca="1" si="50"/>
        <v/>
      </c>
      <c r="CF32" s="58" t="str">
        <f t="shared" ca="1" si="50"/>
        <v/>
      </c>
      <c r="CG32" s="58"/>
      <c r="CH32" s="58" t="str">
        <f t="shared" ca="1" si="31"/>
        <v xml:space="preserve">     </v>
      </c>
      <c r="CI32" s="58" t="str">
        <f t="shared" ca="1" si="32"/>
        <v/>
      </c>
      <c r="CJ32" s="58" t="str">
        <f t="shared" ca="1" si="33"/>
        <v/>
      </c>
      <c r="CK32" s="58"/>
      <c r="CL32" s="58" t="str">
        <f t="shared" ca="1" si="51"/>
        <v/>
      </c>
      <c r="CM32" s="58" t="str">
        <f t="shared" ca="1" si="51"/>
        <v/>
      </c>
      <c r="CN32" s="58" t="str">
        <f t="shared" ca="1" si="51"/>
        <v/>
      </c>
      <c r="CO32" s="58" t="str">
        <f t="shared" ca="1" si="51"/>
        <v/>
      </c>
      <c r="CP32" s="58" t="str">
        <f t="shared" ca="1" si="51"/>
        <v/>
      </c>
      <c r="CQ32" s="58" t="str">
        <f t="shared" ca="1" si="51"/>
        <v/>
      </c>
      <c r="CR32" s="58"/>
      <c r="CS32" s="58" t="str">
        <f t="shared" ca="1" si="35"/>
        <v xml:space="preserve">     </v>
      </c>
      <c r="CT32" s="58" t="str">
        <f t="shared" ca="1" si="36"/>
        <v/>
      </c>
      <c r="CU32" s="58" t="str">
        <f t="shared" ca="1" si="37"/>
        <v/>
      </c>
      <c r="DH32" s="58" t="str">
        <f t="shared" si="38"/>
        <v/>
      </c>
      <c r="DI32" s="58" t="str">
        <f t="shared" si="39"/>
        <v/>
      </c>
      <c r="DJ32" s="58" t="str">
        <f t="shared" si="40"/>
        <v/>
      </c>
      <c r="DK32" s="58" t="str">
        <f t="shared" si="41"/>
        <v/>
      </c>
      <c r="DL32" s="58" t="str">
        <f t="shared" si="42"/>
        <v/>
      </c>
      <c r="DM32" s="168" t="str">
        <f t="shared" si="43"/>
        <v/>
      </c>
    </row>
    <row r="33" spans="1:117" x14ac:dyDescent="0.25">
      <c r="A33" s="5" t="str">
        <f>A$10&amp;"."&amp;COUNTA(A$10:A32)</f>
        <v>Б1.Б.23</v>
      </c>
      <c r="B33" s="92"/>
      <c r="C33" s="88"/>
      <c r="D33" s="89"/>
      <c r="E33" s="89"/>
      <c r="F33" s="89"/>
      <c r="G33" s="90"/>
      <c r="H33" s="88"/>
      <c r="I33" s="91"/>
      <c r="J33" s="91"/>
      <c r="K33" s="89"/>
      <c r="L33" s="90"/>
      <c r="M33" s="88"/>
      <c r="N33" s="89"/>
      <c r="O33" s="89"/>
      <c r="P33" s="89"/>
      <c r="Q33" s="90"/>
      <c r="R33" s="88"/>
      <c r="S33" s="89"/>
      <c r="T33" s="89"/>
      <c r="U33" s="89"/>
      <c r="V33" s="90"/>
      <c r="W33" s="88"/>
      <c r="X33" s="89"/>
      <c r="Y33" s="89"/>
      <c r="Z33" s="89"/>
      <c r="AA33" s="90"/>
      <c r="AB33" s="88"/>
      <c r="AC33" s="89"/>
      <c r="AD33" s="89"/>
      <c r="AE33" s="89"/>
      <c r="AF33" s="90"/>
      <c r="AG33" s="89"/>
      <c r="AH33" s="155">
        <v>0</v>
      </c>
      <c r="AI33" s="155">
        <v>0</v>
      </c>
      <c r="AJ33" s="155">
        <v>0</v>
      </c>
      <c r="AK33" s="155">
        <v>0</v>
      </c>
      <c r="AL33" s="57"/>
      <c r="AM33" s="57" t="str">
        <f>IF(ПланОО!H33&gt;0,ПланОО!I33/ПланОО!H33,"-")</f>
        <v>-</v>
      </c>
      <c r="AN33" s="136"/>
      <c r="AO33" s="58"/>
      <c r="AP33" s="58"/>
      <c r="AQ33" s="58">
        <f t="shared" ca="1" si="9"/>
        <v>0</v>
      </c>
      <c r="AR33" s="58">
        <f t="shared" ca="1" si="48"/>
        <v>0</v>
      </c>
      <c r="AS33" s="58">
        <f t="shared" ca="1" si="48"/>
        <v>0</v>
      </c>
      <c r="AT33" s="58">
        <f t="shared" ca="1" si="48"/>
        <v>0</v>
      </c>
      <c r="AU33" s="58">
        <f t="shared" ca="1" si="48"/>
        <v>0</v>
      </c>
      <c r="AV33" s="58">
        <f t="shared" ca="1" si="48"/>
        <v>0</v>
      </c>
      <c r="AW33" s="58"/>
      <c r="AX33" s="58" t="str">
        <f t="shared" ca="1" si="11"/>
        <v/>
      </c>
      <c r="AY33" s="58" t="str">
        <f t="shared" ca="1" si="12"/>
        <v/>
      </c>
      <c r="AZ33" s="58" t="str">
        <f t="shared" ca="1" si="13"/>
        <v/>
      </c>
      <c r="BA33" s="58" t="str">
        <f t="shared" ca="1" si="14"/>
        <v/>
      </c>
      <c r="BB33" s="58" t="str">
        <f t="shared" ca="1" si="15"/>
        <v/>
      </c>
      <c r="BC33" s="58" t="str">
        <f t="shared" ca="1" si="16"/>
        <v/>
      </c>
      <c r="BD33" s="58"/>
      <c r="BE33" s="58" t="str">
        <f t="shared" ca="1" si="17"/>
        <v xml:space="preserve">     </v>
      </c>
      <c r="BF33" s="58" t="str">
        <f t="shared" ca="1" si="18"/>
        <v/>
      </c>
      <c r="BG33" s="58" t="str">
        <f t="shared" ca="1" si="19"/>
        <v/>
      </c>
      <c r="BH33" s="58"/>
      <c r="BI33" s="58">
        <f t="shared" ca="1" si="49"/>
        <v>0</v>
      </c>
      <c r="BJ33" s="58">
        <f t="shared" ca="1" si="49"/>
        <v>0</v>
      </c>
      <c r="BK33" s="58">
        <f t="shared" ca="1" si="49"/>
        <v>0</v>
      </c>
      <c r="BL33" s="58">
        <f t="shared" ca="1" si="49"/>
        <v>0</v>
      </c>
      <c r="BM33" s="58">
        <f t="shared" ca="1" si="49"/>
        <v>0</v>
      </c>
      <c r="BN33" s="58">
        <f t="shared" ca="1" si="49"/>
        <v>0</v>
      </c>
      <c r="BO33" s="58"/>
      <c r="BP33" s="58" t="str">
        <f t="shared" ca="1" si="21"/>
        <v/>
      </c>
      <c r="BQ33" s="58" t="str">
        <f t="shared" ca="1" si="22"/>
        <v/>
      </c>
      <c r="BR33" s="58" t="str">
        <f t="shared" ca="1" si="23"/>
        <v/>
      </c>
      <c r="BS33" s="58" t="str">
        <f t="shared" ca="1" si="24"/>
        <v/>
      </c>
      <c r="BT33" s="58" t="str">
        <f t="shared" ca="1" si="25"/>
        <v/>
      </c>
      <c r="BU33" s="58" t="str">
        <f t="shared" ca="1" si="26"/>
        <v/>
      </c>
      <c r="BV33" s="58"/>
      <c r="BW33" s="58" t="str">
        <f t="shared" ca="1" si="27"/>
        <v xml:space="preserve">     </v>
      </c>
      <c r="BX33" s="58" t="str">
        <f t="shared" ca="1" si="28"/>
        <v/>
      </c>
      <c r="BY33" s="58" t="str">
        <f t="shared" ca="1" si="29"/>
        <v/>
      </c>
      <c r="BZ33" s="58"/>
      <c r="CA33" s="58" t="str">
        <f t="shared" ca="1" si="50"/>
        <v/>
      </c>
      <c r="CB33" s="58" t="str">
        <f t="shared" ca="1" si="50"/>
        <v/>
      </c>
      <c r="CC33" s="58" t="str">
        <f t="shared" ca="1" si="50"/>
        <v/>
      </c>
      <c r="CD33" s="58" t="str">
        <f t="shared" ca="1" si="50"/>
        <v/>
      </c>
      <c r="CE33" s="58" t="str">
        <f t="shared" ca="1" si="50"/>
        <v/>
      </c>
      <c r="CF33" s="58" t="str">
        <f t="shared" ca="1" si="50"/>
        <v/>
      </c>
      <c r="CG33" s="58"/>
      <c r="CH33" s="58" t="str">
        <f t="shared" ca="1" si="31"/>
        <v xml:space="preserve">     </v>
      </c>
      <c r="CI33" s="58" t="str">
        <f t="shared" ca="1" si="32"/>
        <v/>
      </c>
      <c r="CJ33" s="58" t="str">
        <f t="shared" ca="1" si="33"/>
        <v/>
      </c>
      <c r="CK33" s="58"/>
      <c r="CL33" s="58" t="str">
        <f t="shared" ca="1" si="51"/>
        <v/>
      </c>
      <c r="CM33" s="58" t="str">
        <f t="shared" ca="1" si="51"/>
        <v/>
      </c>
      <c r="CN33" s="58" t="str">
        <f t="shared" ca="1" si="51"/>
        <v/>
      </c>
      <c r="CO33" s="58" t="str">
        <f t="shared" ca="1" si="51"/>
        <v/>
      </c>
      <c r="CP33" s="58" t="str">
        <f t="shared" ca="1" si="51"/>
        <v/>
      </c>
      <c r="CQ33" s="58" t="str">
        <f t="shared" ca="1" si="51"/>
        <v/>
      </c>
      <c r="CR33" s="58"/>
      <c r="CS33" s="58" t="str">
        <f t="shared" ca="1" si="35"/>
        <v xml:space="preserve">     </v>
      </c>
      <c r="CT33" s="58" t="str">
        <f t="shared" ca="1" si="36"/>
        <v/>
      </c>
      <c r="CU33" s="58" t="str">
        <f t="shared" ca="1" si="37"/>
        <v/>
      </c>
      <c r="DH33" s="58" t="str">
        <f t="shared" si="38"/>
        <v/>
      </c>
      <c r="DI33" s="58" t="str">
        <f t="shared" si="39"/>
        <v/>
      </c>
      <c r="DJ33" s="58" t="str">
        <f t="shared" si="40"/>
        <v/>
      </c>
      <c r="DK33" s="58" t="str">
        <f t="shared" si="41"/>
        <v/>
      </c>
      <c r="DL33" s="58" t="str">
        <f t="shared" si="42"/>
        <v/>
      </c>
      <c r="DM33" s="168" t="str">
        <f t="shared" si="43"/>
        <v/>
      </c>
    </row>
    <row r="34" spans="1:117" x14ac:dyDescent="0.25">
      <c r="A34" s="5" t="str">
        <f>A$10&amp;"."&amp;COUNTA(A$10:A33)</f>
        <v>Б1.Б.24</v>
      </c>
      <c r="B34" s="92"/>
      <c r="C34" s="88"/>
      <c r="D34" s="89"/>
      <c r="E34" s="89"/>
      <c r="F34" s="89"/>
      <c r="G34" s="90"/>
      <c r="H34" s="88"/>
      <c r="I34" s="89"/>
      <c r="J34" s="89"/>
      <c r="K34" s="89"/>
      <c r="L34" s="90"/>
      <c r="M34" s="88"/>
      <c r="N34" s="89"/>
      <c r="O34" s="89"/>
      <c r="P34" s="89"/>
      <c r="Q34" s="90"/>
      <c r="R34" s="88"/>
      <c r="S34" s="89"/>
      <c r="T34" s="89"/>
      <c r="U34" s="89"/>
      <c r="V34" s="90"/>
      <c r="W34" s="88"/>
      <c r="X34" s="89"/>
      <c r="Y34" s="89"/>
      <c r="Z34" s="89"/>
      <c r="AA34" s="90"/>
      <c r="AB34" s="88"/>
      <c r="AC34" s="89"/>
      <c r="AD34" s="89"/>
      <c r="AE34" s="89"/>
      <c r="AF34" s="90"/>
      <c r="AG34" s="89"/>
      <c r="AH34" s="155">
        <v>0</v>
      </c>
      <c r="AI34" s="155">
        <v>0</v>
      </c>
      <c r="AJ34" s="155">
        <v>0</v>
      </c>
      <c r="AK34" s="155">
        <v>0</v>
      </c>
      <c r="AL34" s="57"/>
      <c r="AM34" s="57" t="str">
        <f>IF(ПланОО!H34&gt;0,ПланОО!I34/ПланОО!H34,"-")</f>
        <v>-</v>
      </c>
      <c r="AN34" s="136"/>
      <c r="AO34" s="58"/>
      <c r="AP34" s="58"/>
      <c r="AQ34" s="58">
        <f t="shared" ca="1" si="9"/>
        <v>0</v>
      </c>
      <c r="AR34" s="58">
        <f t="shared" ca="1" si="48"/>
        <v>0</v>
      </c>
      <c r="AS34" s="58">
        <f t="shared" ca="1" si="48"/>
        <v>0</v>
      </c>
      <c r="AT34" s="58">
        <f t="shared" ca="1" si="48"/>
        <v>0</v>
      </c>
      <c r="AU34" s="58">
        <f t="shared" ca="1" si="48"/>
        <v>0</v>
      </c>
      <c r="AV34" s="58">
        <f t="shared" ca="1" si="48"/>
        <v>0</v>
      </c>
      <c r="AW34" s="58"/>
      <c r="AX34" s="58" t="str">
        <f t="shared" ca="1" si="11"/>
        <v/>
      </c>
      <c r="AY34" s="58" t="str">
        <f t="shared" ca="1" si="12"/>
        <v/>
      </c>
      <c r="AZ34" s="58" t="str">
        <f t="shared" ca="1" si="13"/>
        <v/>
      </c>
      <c r="BA34" s="58" t="str">
        <f t="shared" ca="1" si="14"/>
        <v/>
      </c>
      <c r="BB34" s="58" t="str">
        <f t="shared" ca="1" si="15"/>
        <v/>
      </c>
      <c r="BC34" s="58" t="str">
        <f t="shared" ca="1" si="16"/>
        <v/>
      </c>
      <c r="BD34" s="58"/>
      <c r="BE34" s="58" t="str">
        <f t="shared" ca="1" si="17"/>
        <v xml:space="preserve">     </v>
      </c>
      <c r="BF34" s="58" t="str">
        <f t="shared" ca="1" si="18"/>
        <v/>
      </c>
      <c r="BG34" s="58" t="str">
        <f t="shared" ca="1" si="19"/>
        <v/>
      </c>
      <c r="BH34" s="58"/>
      <c r="BI34" s="58">
        <f t="shared" ca="1" si="49"/>
        <v>0</v>
      </c>
      <c r="BJ34" s="58">
        <f t="shared" ca="1" si="49"/>
        <v>0</v>
      </c>
      <c r="BK34" s="58">
        <f t="shared" ca="1" si="49"/>
        <v>0</v>
      </c>
      <c r="BL34" s="58">
        <f t="shared" ca="1" si="49"/>
        <v>0</v>
      </c>
      <c r="BM34" s="58">
        <f t="shared" ca="1" si="49"/>
        <v>0</v>
      </c>
      <c r="BN34" s="58">
        <f t="shared" ca="1" si="49"/>
        <v>0</v>
      </c>
      <c r="BO34" s="58"/>
      <c r="BP34" s="58" t="str">
        <f t="shared" ca="1" si="21"/>
        <v/>
      </c>
      <c r="BQ34" s="58" t="str">
        <f t="shared" ca="1" si="22"/>
        <v/>
      </c>
      <c r="BR34" s="58" t="str">
        <f t="shared" ca="1" si="23"/>
        <v/>
      </c>
      <c r="BS34" s="58" t="str">
        <f t="shared" ca="1" si="24"/>
        <v/>
      </c>
      <c r="BT34" s="58" t="str">
        <f t="shared" ca="1" si="25"/>
        <v/>
      </c>
      <c r="BU34" s="58" t="str">
        <f t="shared" ca="1" si="26"/>
        <v/>
      </c>
      <c r="BV34" s="58"/>
      <c r="BW34" s="58" t="str">
        <f t="shared" ca="1" si="27"/>
        <v xml:space="preserve">     </v>
      </c>
      <c r="BX34" s="58" t="str">
        <f t="shared" ca="1" si="28"/>
        <v/>
      </c>
      <c r="BY34" s="58" t="str">
        <f t="shared" ca="1" si="29"/>
        <v/>
      </c>
      <c r="BZ34" s="58"/>
      <c r="CA34" s="58" t="str">
        <f t="shared" ca="1" si="50"/>
        <v/>
      </c>
      <c r="CB34" s="58" t="str">
        <f t="shared" ca="1" si="50"/>
        <v/>
      </c>
      <c r="CC34" s="58" t="str">
        <f t="shared" ca="1" si="50"/>
        <v/>
      </c>
      <c r="CD34" s="58" t="str">
        <f t="shared" ca="1" si="50"/>
        <v/>
      </c>
      <c r="CE34" s="58" t="str">
        <f t="shared" ca="1" si="50"/>
        <v/>
      </c>
      <c r="CF34" s="58" t="str">
        <f t="shared" ca="1" si="50"/>
        <v/>
      </c>
      <c r="CG34" s="58"/>
      <c r="CH34" s="58" t="str">
        <f t="shared" ca="1" si="31"/>
        <v xml:space="preserve">     </v>
      </c>
      <c r="CI34" s="58" t="str">
        <f t="shared" ca="1" si="32"/>
        <v/>
      </c>
      <c r="CJ34" s="58" t="str">
        <f t="shared" ca="1" si="33"/>
        <v/>
      </c>
      <c r="CK34" s="58"/>
      <c r="CL34" s="58" t="str">
        <f t="shared" ca="1" si="51"/>
        <v/>
      </c>
      <c r="CM34" s="58" t="str">
        <f t="shared" ca="1" si="51"/>
        <v/>
      </c>
      <c r="CN34" s="58" t="str">
        <f t="shared" ca="1" si="51"/>
        <v/>
      </c>
      <c r="CO34" s="58" t="str">
        <f t="shared" ca="1" si="51"/>
        <v/>
      </c>
      <c r="CP34" s="58" t="str">
        <f t="shared" ca="1" si="51"/>
        <v/>
      </c>
      <c r="CQ34" s="58" t="str">
        <f t="shared" ca="1" si="51"/>
        <v/>
      </c>
      <c r="CR34" s="58"/>
      <c r="CS34" s="58" t="str">
        <f t="shared" ca="1" si="35"/>
        <v xml:space="preserve">     </v>
      </c>
      <c r="CT34" s="58" t="str">
        <f t="shared" ca="1" si="36"/>
        <v/>
      </c>
      <c r="CU34" s="58" t="str">
        <f t="shared" ca="1" si="37"/>
        <v/>
      </c>
      <c r="DH34" s="58" t="str">
        <f t="shared" si="38"/>
        <v/>
      </c>
      <c r="DI34" s="58" t="str">
        <f t="shared" si="39"/>
        <v/>
      </c>
      <c r="DJ34" s="58" t="str">
        <f t="shared" si="40"/>
        <v/>
      </c>
      <c r="DK34" s="58" t="str">
        <f t="shared" si="41"/>
        <v/>
      </c>
      <c r="DL34" s="58" t="str">
        <f t="shared" si="42"/>
        <v/>
      </c>
      <c r="DM34" s="168" t="str">
        <f t="shared" si="43"/>
        <v/>
      </c>
    </row>
    <row r="35" spans="1:117" x14ac:dyDescent="0.25">
      <c r="A35" s="5" t="str">
        <f>A$10&amp;"."&amp;COUNTA(A$10:A34)</f>
        <v>Б1.Б.25</v>
      </c>
      <c r="B35" s="92"/>
      <c r="C35" s="88"/>
      <c r="D35" s="89"/>
      <c r="E35" s="89"/>
      <c r="F35" s="89"/>
      <c r="G35" s="90"/>
      <c r="H35" s="88"/>
      <c r="I35" s="89"/>
      <c r="J35" s="89"/>
      <c r="K35" s="89"/>
      <c r="L35" s="90"/>
      <c r="M35" s="88"/>
      <c r="N35" s="89"/>
      <c r="O35" s="89"/>
      <c r="P35" s="89"/>
      <c r="Q35" s="90"/>
      <c r="R35" s="88"/>
      <c r="S35" s="89"/>
      <c r="T35" s="89"/>
      <c r="U35" s="89"/>
      <c r="V35" s="90"/>
      <c r="W35" s="88"/>
      <c r="X35" s="89"/>
      <c r="Y35" s="89"/>
      <c r="Z35" s="89"/>
      <c r="AA35" s="90"/>
      <c r="AB35" s="88"/>
      <c r="AC35" s="89"/>
      <c r="AD35" s="89"/>
      <c r="AE35" s="89"/>
      <c r="AF35" s="90"/>
      <c r="AG35" s="89"/>
      <c r="AH35" s="155">
        <v>0</v>
      </c>
      <c r="AI35" s="155">
        <v>0</v>
      </c>
      <c r="AJ35" s="155">
        <v>0</v>
      </c>
      <c r="AK35" s="155">
        <v>0</v>
      </c>
      <c r="AL35" s="57"/>
      <c r="AM35" s="57" t="str">
        <f>IF(ПланОО!H35&gt;0,ПланОО!I35/ПланОО!H35,"-")</f>
        <v>-</v>
      </c>
      <c r="AN35" s="136"/>
      <c r="AO35" s="58"/>
      <c r="AP35" s="58"/>
      <c r="AQ35" s="58">
        <f t="shared" ca="1" si="9"/>
        <v>0</v>
      </c>
      <c r="AR35" s="58">
        <f t="shared" ca="1" si="48"/>
        <v>0</v>
      </c>
      <c r="AS35" s="58">
        <f t="shared" ca="1" si="48"/>
        <v>0</v>
      </c>
      <c r="AT35" s="58">
        <f t="shared" ca="1" si="48"/>
        <v>0</v>
      </c>
      <c r="AU35" s="58">
        <f t="shared" ca="1" si="48"/>
        <v>0</v>
      </c>
      <c r="AV35" s="58">
        <f t="shared" ca="1" si="48"/>
        <v>0</v>
      </c>
      <c r="AW35" s="58"/>
      <c r="AX35" s="58" t="str">
        <f t="shared" ca="1" si="11"/>
        <v/>
      </c>
      <c r="AY35" s="58" t="str">
        <f t="shared" ca="1" si="12"/>
        <v/>
      </c>
      <c r="AZ35" s="58" t="str">
        <f t="shared" ca="1" si="13"/>
        <v/>
      </c>
      <c r="BA35" s="58" t="str">
        <f t="shared" ca="1" si="14"/>
        <v/>
      </c>
      <c r="BB35" s="58" t="str">
        <f t="shared" ca="1" si="15"/>
        <v/>
      </c>
      <c r="BC35" s="58" t="str">
        <f t="shared" ca="1" si="16"/>
        <v/>
      </c>
      <c r="BD35" s="58"/>
      <c r="BE35" s="58" t="str">
        <f t="shared" ca="1" si="17"/>
        <v xml:space="preserve">     </v>
      </c>
      <c r="BF35" s="58" t="str">
        <f t="shared" ca="1" si="18"/>
        <v/>
      </c>
      <c r="BG35" s="58" t="str">
        <f t="shared" ca="1" si="19"/>
        <v/>
      </c>
      <c r="BH35" s="58"/>
      <c r="BI35" s="58">
        <f t="shared" ca="1" si="49"/>
        <v>0</v>
      </c>
      <c r="BJ35" s="58">
        <f t="shared" ca="1" si="49"/>
        <v>0</v>
      </c>
      <c r="BK35" s="58">
        <f t="shared" ca="1" si="49"/>
        <v>0</v>
      </c>
      <c r="BL35" s="58">
        <f t="shared" ca="1" si="49"/>
        <v>0</v>
      </c>
      <c r="BM35" s="58">
        <f t="shared" ca="1" si="49"/>
        <v>0</v>
      </c>
      <c r="BN35" s="58">
        <f t="shared" ca="1" si="49"/>
        <v>0</v>
      </c>
      <c r="BO35" s="58"/>
      <c r="BP35" s="58" t="str">
        <f t="shared" ca="1" si="21"/>
        <v/>
      </c>
      <c r="BQ35" s="58" t="str">
        <f t="shared" ca="1" si="22"/>
        <v/>
      </c>
      <c r="BR35" s="58" t="str">
        <f t="shared" ca="1" si="23"/>
        <v/>
      </c>
      <c r="BS35" s="58" t="str">
        <f t="shared" ca="1" si="24"/>
        <v/>
      </c>
      <c r="BT35" s="58" t="str">
        <f t="shared" ca="1" si="25"/>
        <v/>
      </c>
      <c r="BU35" s="58" t="str">
        <f t="shared" ca="1" si="26"/>
        <v/>
      </c>
      <c r="BV35" s="58"/>
      <c r="BW35" s="58" t="str">
        <f t="shared" ca="1" si="27"/>
        <v xml:space="preserve">     </v>
      </c>
      <c r="BX35" s="58" t="str">
        <f t="shared" ca="1" si="28"/>
        <v/>
      </c>
      <c r="BY35" s="58" t="str">
        <f t="shared" ca="1" si="29"/>
        <v/>
      </c>
      <c r="BZ35" s="58"/>
      <c r="CA35" s="58" t="str">
        <f t="shared" ca="1" si="50"/>
        <v/>
      </c>
      <c r="CB35" s="58" t="str">
        <f t="shared" ca="1" si="50"/>
        <v/>
      </c>
      <c r="CC35" s="58" t="str">
        <f t="shared" ca="1" si="50"/>
        <v/>
      </c>
      <c r="CD35" s="58" t="str">
        <f t="shared" ca="1" si="50"/>
        <v/>
      </c>
      <c r="CE35" s="58" t="str">
        <f t="shared" ca="1" si="50"/>
        <v/>
      </c>
      <c r="CF35" s="58" t="str">
        <f t="shared" ca="1" si="50"/>
        <v/>
      </c>
      <c r="CG35" s="58"/>
      <c r="CH35" s="58" t="str">
        <f t="shared" ca="1" si="31"/>
        <v xml:space="preserve">     </v>
      </c>
      <c r="CI35" s="58" t="str">
        <f t="shared" ca="1" si="32"/>
        <v/>
      </c>
      <c r="CJ35" s="58" t="str">
        <f t="shared" ca="1" si="33"/>
        <v/>
      </c>
      <c r="CK35" s="58"/>
      <c r="CL35" s="58" t="str">
        <f t="shared" ca="1" si="51"/>
        <v/>
      </c>
      <c r="CM35" s="58" t="str">
        <f t="shared" ca="1" si="51"/>
        <v/>
      </c>
      <c r="CN35" s="58" t="str">
        <f t="shared" ca="1" si="51"/>
        <v/>
      </c>
      <c r="CO35" s="58" t="str">
        <f t="shared" ca="1" si="51"/>
        <v/>
      </c>
      <c r="CP35" s="58" t="str">
        <f t="shared" ca="1" si="51"/>
        <v/>
      </c>
      <c r="CQ35" s="58" t="str">
        <f t="shared" ca="1" si="51"/>
        <v/>
      </c>
      <c r="CR35" s="58"/>
      <c r="CS35" s="58" t="str">
        <f t="shared" ca="1" si="35"/>
        <v xml:space="preserve">     </v>
      </c>
      <c r="CT35" s="58" t="str">
        <f t="shared" ca="1" si="36"/>
        <v/>
      </c>
      <c r="CU35" s="58" t="str">
        <f t="shared" ca="1" si="37"/>
        <v/>
      </c>
      <c r="DH35" s="58" t="str">
        <f t="shared" si="38"/>
        <v/>
      </c>
      <c r="DI35" s="58" t="str">
        <f t="shared" si="39"/>
        <v/>
      </c>
      <c r="DJ35" s="58" t="str">
        <f t="shared" si="40"/>
        <v/>
      </c>
      <c r="DK35" s="58" t="str">
        <f t="shared" si="41"/>
        <v/>
      </c>
      <c r="DL35" s="58" t="str">
        <f t="shared" si="42"/>
        <v/>
      </c>
      <c r="DM35" s="168" t="str">
        <f t="shared" si="43"/>
        <v/>
      </c>
    </row>
    <row r="36" spans="1:117" x14ac:dyDescent="0.25">
      <c r="A36" s="5" t="str">
        <f>A$10&amp;"."&amp;COUNTA(A$10:A35)</f>
        <v>Б1.Б.26</v>
      </c>
      <c r="B36" s="92"/>
      <c r="C36" s="88"/>
      <c r="D36" s="89"/>
      <c r="E36" s="89"/>
      <c r="F36" s="89"/>
      <c r="G36" s="90"/>
      <c r="H36" s="88"/>
      <c r="I36" s="89"/>
      <c r="J36" s="89"/>
      <c r="K36" s="89"/>
      <c r="L36" s="90"/>
      <c r="M36" s="88"/>
      <c r="N36" s="89"/>
      <c r="O36" s="89"/>
      <c r="P36" s="89"/>
      <c r="Q36" s="90"/>
      <c r="R36" s="88"/>
      <c r="S36" s="89"/>
      <c r="T36" s="89"/>
      <c r="U36" s="89"/>
      <c r="V36" s="90"/>
      <c r="W36" s="88"/>
      <c r="X36" s="89"/>
      <c r="Y36" s="89"/>
      <c r="Z36" s="89"/>
      <c r="AA36" s="90"/>
      <c r="AB36" s="88"/>
      <c r="AC36" s="89"/>
      <c r="AD36" s="89"/>
      <c r="AE36" s="89"/>
      <c r="AF36" s="90"/>
      <c r="AG36" s="89"/>
      <c r="AH36" s="155">
        <v>0</v>
      </c>
      <c r="AI36" s="155">
        <v>0</v>
      </c>
      <c r="AJ36" s="155">
        <v>0</v>
      </c>
      <c r="AK36" s="155">
        <v>0</v>
      </c>
      <c r="AL36" s="57"/>
      <c r="AM36" s="57" t="str">
        <f>IF(ПланОО!H36&gt;0,ПланОО!I36/ПланОО!H36,"-")</f>
        <v>-</v>
      </c>
      <c r="AN36" s="136"/>
      <c r="AO36" s="58"/>
      <c r="AP36" s="58"/>
      <c r="AQ36" s="58">
        <f t="shared" ca="1" si="9"/>
        <v>0</v>
      </c>
      <c r="AR36" s="58">
        <f t="shared" ca="1" si="48"/>
        <v>0</v>
      </c>
      <c r="AS36" s="58">
        <f t="shared" ca="1" si="48"/>
        <v>0</v>
      </c>
      <c r="AT36" s="58">
        <f t="shared" ca="1" si="48"/>
        <v>0</v>
      </c>
      <c r="AU36" s="58">
        <f t="shared" ca="1" si="48"/>
        <v>0</v>
      </c>
      <c r="AV36" s="58">
        <f t="shared" ca="1" si="48"/>
        <v>0</v>
      </c>
      <c r="AW36" s="58"/>
      <c r="AX36" s="58" t="str">
        <f t="shared" ca="1" si="11"/>
        <v/>
      </c>
      <c r="AY36" s="58" t="str">
        <f t="shared" ca="1" si="12"/>
        <v/>
      </c>
      <c r="AZ36" s="58" t="str">
        <f t="shared" ca="1" si="13"/>
        <v/>
      </c>
      <c r="BA36" s="58" t="str">
        <f t="shared" ca="1" si="14"/>
        <v/>
      </c>
      <c r="BB36" s="58" t="str">
        <f t="shared" ca="1" si="15"/>
        <v/>
      </c>
      <c r="BC36" s="58" t="str">
        <f t="shared" ca="1" si="16"/>
        <v/>
      </c>
      <c r="BD36" s="58"/>
      <c r="BE36" s="58" t="str">
        <f t="shared" ca="1" si="17"/>
        <v xml:space="preserve">     </v>
      </c>
      <c r="BF36" s="58" t="str">
        <f t="shared" ca="1" si="18"/>
        <v/>
      </c>
      <c r="BG36" s="58" t="str">
        <f t="shared" ca="1" si="19"/>
        <v/>
      </c>
      <c r="BH36" s="58"/>
      <c r="BI36" s="58">
        <f t="shared" ca="1" si="49"/>
        <v>0</v>
      </c>
      <c r="BJ36" s="58">
        <f t="shared" ca="1" si="49"/>
        <v>0</v>
      </c>
      <c r="BK36" s="58">
        <f t="shared" ca="1" si="49"/>
        <v>0</v>
      </c>
      <c r="BL36" s="58">
        <f t="shared" ca="1" si="49"/>
        <v>0</v>
      </c>
      <c r="BM36" s="58">
        <f t="shared" ca="1" si="49"/>
        <v>0</v>
      </c>
      <c r="BN36" s="58">
        <f t="shared" ca="1" si="49"/>
        <v>0</v>
      </c>
      <c r="BO36" s="58"/>
      <c r="BP36" s="58" t="str">
        <f t="shared" ca="1" si="21"/>
        <v/>
      </c>
      <c r="BQ36" s="58" t="str">
        <f t="shared" ca="1" si="22"/>
        <v/>
      </c>
      <c r="BR36" s="58" t="str">
        <f t="shared" ca="1" si="23"/>
        <v/>
      </c>
      <c r="BS36" s="58" t="str">
        <f t="shared" ca="1" si="24"/>
        <v/>
      </c>
      <c r="BT36" s="58" t="str">
        <f t="shared" ca="1" si="25"/>
        <v/>
      </c>
      <c r="BU36" s="58" t="str">
        <f t="shared" ca="1" si="26"/>
        <v/>
      </c>
      <c r="BV36" s="58"/>
      <c r="BW36" s="58" t="str">
        <f t="shared" ca="1" si="27"/>
        <v xml:space="preserve">     </v>
      </c>
      <c r="BX36" s="58" t="str">
        <f t="shared" ca="1" si="28"/>
        <v/>
      </c>
      <c r="BY36" s="58" t="str">
        <f t="shared" ca="1" si="29"/>
        <v/>
      </c>
      <c r="BZ36" s="58"/>
      <c r="CA36" s="58" t="str">
        <f t="shared" ca="1" si="50"/>
        <v/>
      </c>
      <c r="CB36" s="58" t="str">
        <f t="shared" ca="1" si="50"/>
        <v/>
      </c>
      <c r="CC36" s="58" t="str">
        <f t="shared" ca="1" si="50"/>
        <v/>
      </c>
      <c r="CD36" s="58" t="str">
        <f t="shared" ca="1" si="50"/>
        <v/>
      </c>
      <c r="CE36" s="58" t="str">
        <f t="shared" ca="1" si="50"/>
        <v/>
      </c>
      <c r="CF36" s="58" t="str">
        <f t="shared" ca="1" si="50"/>
        <v/>
      </c>
      <c r="CG36" s="58"/>
      <c r="CH36" s="58" t="str">
        <f t="shared" ca="1" si="31"/>
        <v xml:space="preserve">     </v>
      </c>
      <c r="CI36" s="58" t="str">
        <f t="shared" ca="1" si="32"/>
        <v/>
      </c>
      <c r="CJ36" s="58" t="str">
        <f t="shared" ca="1" si="33"/>
        <v/>
      </c>
      <c r="CK36" s="58"/>
      <c r="CL36" s="58" t="str">
        <f t="shared" ca="1" si="51"/>
        <v/>
      </c>
      <c r="CM36" s="58" t="str">
        <f t="shared" ca="1" si="51"/>
        <v/>
      </c>
      <c r="CN36" s="58" t="str">
        <f t="shared" ca="1" si="51"/>
        <v/>
      </c>
      <c r="CO36" s="58" t="str">
        <f t="shared" ca="1" si="51"/>
        <v/>
      </c>
      <c r="CP36" s="58" t="str">
        <f t="shared" ca="1" si="51"/>
        <v/>
      </c>
      <c r="CQ36" s="58" t="str">
        <f t="shared" ca="1" si="51"/>
        <v/>
      </c>
      <c r="CR36" s="58"/>
      <c r="CS36" s="58" t="str">
        <f t="shared" ca="1" si="35"/>
        <v xml:space="preserve">     </v>
      </c>
      <c r="CT36" s="58" t="str">
        <f t="shared" ca="1" si="36"/>
        <v/>
      </c>
      <c r="CU36" s="58" t="str">
        <f t="shared" ca="1" si="37"/>
        <v/>
      </c>
      <c r="DH36" s="58" t="str">
        <f t="shared" si="38"/>
        <v/>
      </c>
      <c r="DI36" s="58" t="str">
        <f t="shared" si="39"/>
        <v/>
      </c>
      <c r="DJ36" s="58" t="str">
        <f t="shared" si="40"/>
        <v/>
      </c>
      <c r="DK36" s="58" t="str">
        <f t="shared" si="41"/>
        <v/>
      </c>
      <c r="DL36" s="58" t="str">
        <f t="shared" si="42"/>
        <v/>
      </c>
      <c r="DM36" s="168" t="str">
        <f t="shared" si="43"/>
        <v/>
      </c>
    </row>
    <row r="37" spans="1:117" x14ac:dyDescent="0.25">
      <c r="A37" s="5" t="str">
        <f>A$10&amp;"."&amp;COUNTA(A$10:A36)</f>
        <v>Б1.Б.27</v>
      </c>
      <c r="B37" s="92"/>
      <c r="C37" s="88"/>
      <c r="D37" s="89"/>
      <c r="E37" s="89"/>
      <c r="F37" s="89"/>
      <c r="G37" s="90"/>
      <c r="H37" s="88"/>
      <c r="I37" s="89"/>
      <c r="J37" s="89"/>
      <c r="K37" s="89"/>
      <c r="L37" s="90"/>
      <c r="M37" s="88"/>
      <c r="N37" s="89"/>
      <c r="O37" s="89"/>
      <c r="P37" s="89"/>
      <c r="Q37" s="90"/>
      <c r="R37" s="88"/>
      <c r="S37" s="89"/>
      <c r="T37" s="89"/>
      <c r="U37" s="89"/>
      <c r="V37" s="90"/>
      <c r="W37" s="88"/>
      <c r="X37" s="89"/>
      <c r="Y37" s="89"/>
      <c r="Z37" s="89"/>
      <c r="AA37" s="90"/>
      <c r="AB37" s="88"/>
      <c r="AC37" s="89"/>
      <c r="AD37" s="89"/>
      <c r="AE37" s="89"/>
      <c r="AF37" s="90"/>
      <c r="AG37" s="89"/>
      <c r="AH37" s="155">
        <v>0</v>
      </c>
      <c r="AI37" s="155">
        <v>0</v>
      </c>
      <c r="AJ37" s="155">
        <v>0</v>
      </c>
      <c r="AK37" s="155">
        <v>0</v>
      </c>
      <c r="AL37" s="57"/>
      <c r="AM37" s="57" t="str">
        <f>IF(ПланОО!H37&gt;0,ПланОО!I37/ПланОО!H37,"-")</f>
        <v>-</v>
      </c>
      <c r="AN37" s="136"/>
      <c r="AO37" s="58"/>
      <c r="AP37" s="58"/>
      <c r="AQ37" s="58">
        <f t="shared" ca="1" si="9"/>
        <v>0</v>
      </c>
      <c r="AR37" s="58">
        <f t="shared" ca="1" si="48"/>
        <v>0</v>
      </c>
      <c r="AS37" s="58">
        <f t="shared" ca="1" si="48"/>
        <v>0</v>
      </c>
      <c r="AT37" s="58">
        <f t="shared" ca="1" si="48"/>
        <v>0</v>
      </c>
      <c r="AU37" s="58">
        <f t="shared" ca="1" si="48"/>
        <v>0</v>
      </c>
      <c r="AV37" s="58">
        <f t="shared" ca="1" si="48"/>
        <v>0</v>
      </c>
      <c r="AW37" s="58"/>
      <c r="AX37" s="58" t="str">
        <f t="shared" ca="1" si="11"/>
        <v/>
      </c>
      <c r="AY37" s="58" t="str">
        <f t="shared" ca="1" si="12"/>
        <v/>
      </c>
      <c r="AZ37" s="58" t="str">
        <f t="shared" ca="1" si="13"/>
        <v/>
      </c>
      <c r="BA37" s="58" t="str">
        <f t="shared" ca="1" si="14"/>
        <v/>
      </c>
      <c r="BB37" s="58" t="str">
        <f t="shared" ca="1" si="15"/>
        <v/>
      </c>
      <c r="BC37" s="58" t="str">
        <f t="shared" ca="1" si="16"/>
        <v/>
      </c>
      <c r="BD37" s="58"/>
      <c r="BE37" s="58" t="str">
        <f t="shared" ca="1" si="17"/>
        <v xml:space="preserve">     </v>
      </c>
      <c r="BF37" s="58" t="str">
        <f t="shared" ca="1" si="18"/>
        <v/>
      </c>
      <c r="BG37" s="58" t="str">
        <f t="shared" ca="1" si="19"/>
        <v/>
      </c>
      <c r="BH37" s="58"/>
      <c r="BI37" s="58">
        <f t="shared" ca="1" si="49"/>
        <v>0</v>
      </c>
      <c r="BJ37" s="58">
        <f t="shared" ca="1" si="49"/>
        <v>0</v>
      </c>
      <c r="BK37" s="58">
        <f t="shared" ca="1" si="49"/>
        <v>0</v>
      </c>
      <c r="BL37" s="58">
        <f t="shared" ca="1" si="49"/>
        <v>0</v>
      </c>
      <c r="BM37" s="58">
        <f t="shared" ca="1" si="49"/>
        <v>0</v>
      </c>
      <c r="BN37" s="58">
        <f t="shared" ca="1" si="49"/>
        <v>0</v>
      </c>
      <c r="BO37" s="58"/>
      <c r="BP37" s="58" t="str">
        <f t="shared" ca="1" si="21"/>
        <v/>
      </c>
      <c r="BQ37" s="58" t="str">
        <f t="shared" ca="1" si="22"/>
        <v/>
      </c>
      <c r="BR37" s="58" t="str">
        <f t="shared" ca="1" si="23"/>
        <v/>
      </c>
      <c r="BS37" s="58" t="str">
        <f t="shared" ca="1" si="24"/>
        <v/>
      </c>
      <c r="BT37" s="58" t="str">
        <f t="shared" ca="1" si="25"/>
        <v/>
      </c>
      <c r="BU37" s="58" t="str">
        <f t="shared" ca="1" si="26"/>
        <v/>
      </c>
      <c r="BV37" s="58"/>
      <c r="BW37" s="58" t="str">
        <f t="shared" ca="1" si="27"/>
        <v xml:space="preserve">     </v>
      </c>
      <c r="BX37" s="58" t="str">
        <f t="shared" ca="1" si="28"/>
        <v/>
      </c>
      <c r="BY37" s="58" t="str">
        <f t="shared" ca="1" si="29"/>
        <v/>
      </c>
      <c r="BZ37" s="58"/>
      <c r="CA37" s="58" t="str">
        <f t="shared" ca="1" si="50"/>
        <v/>
      </c>
      <c r="CB37" s="58" t="str">
        <f t="shared" ca="1" si="50"/>
        <v/>
      </c>
      <c r="CC37" s="58" t="str">
        <f t="shared" ca="1" si="50"/>
        <v/>
      </c>
      <c r="CD37" s="58" t="str">
        <f t="shared" ca="1" si="50"/>
        <v/>
      </c>
      <c r="CE37" s="58" t="str">
        <f t="shared" ca="1" si="50"/>
        <v/>
      </c>
      <c r="CF37" s="58" t="str">
        <f t="shared" ca="1" si="50"/>
        <v/>
      </c>
      <c r="CG37" s="58"/>
      <c r="CH37" s="58" t="str">
        <f t="shared" ca="1" si="31"/>
        <v xml:space="preserve">     </v>
      </c>
      <c r="CI37" s="58" t="str">
        <f t="shared" ca="1" si="32"/>
        <v/>
      </c>
      <c r="CJ37" s="58" t="str">
        <f t="shared" ca="1" si="33"/>
        <v/>
      </c>
      <c r="CK37" s="58"/>
      <c r="CL37" s="58" t="str">
        <f t="shared" ca="1" si="51"/>
        <v/>
      </c>
      <c r="CM37" s="58" t="str">
        <f t="shared" ca="1" si="51"/>
        <v/>
      </c>
      <c r="CN37" s="58" t="str">
        <f t="shared" ca="1" si="51"/>
        <v/>
      </c>
      <c r="CO37" s="58" t="str">
        <f t="shared" ca="1" si="51"/>
        <v/>
      </c>
      <c r="CP37" s="58" t="str">
        <f t="shared" ca="1" si="51"/>
        <v/>
      </c>
      <c r="CQ37" s="58" t="str">
        <f t="shared" ca="1" si="51"/>
        <v/>
      </c>
      <c r="CR37" s="58"/>
      <c r="CS37" s="58" t="str">
        <f t="shared" ca="1" si="35"/>
        <v xml:space="preserve">     </v>
      </c>
      <c r="CT37" s="58" t="str">
        <f t="shared" ca="1" si="36"/>
        <v/>
      </c>
      <c r="CU37" s="58" t="str">
        <f t="shared" ca="1" si="37"/>
        <v/>
      </c>
      <c r="DH37" s="58" t="str">
        <f t="shared" si="38"/>
        <v/>
      </c>
      <c r="DI37" s="58" t="str">
        <f t="shared" si="39"/>
        <v/>
      </c>
      <c r="DJ37" s="58" t="str">
        <f t="shared" si="40"/>
        <v/>
      </c>
      <c r="DK37" s="58" t="str">
        <f t="shared" si="41"/>
        <v/>
      </c>
      <c r="DL37" s="58" t="str">
        <f t="shared" si="42"/>
        <v/>
      </c>
      <c r="DM37" s="168" t="str">
        <f t="shared" si="43"/>
        <v/>
      </c>
    </row>
    <row r="38" spans="1:117" x14ac:dyDescent="0.25">
      <c r="A38" s="5" t="str">
        <f>A$10&amp;"."&amp;COUNTA(A$10:A37)</f>
        <v>Б1.Б.28</v>
      </c>
      <c r="B38" s="92"/>
      <c r="C38" s="88"/>
      <c r="D38" s="89"/>
      <c r="E38" s="89"/>
      <c r="F38" s="89"/>
      <c r="G38" s="90"/>
      <c r="H38" s="88"/>
      <c r="I38" s="89"/>
      <c r="J38" s="89"/>
      <c r="K38" s="89"/>
      <c r="L38" s="90"/>
      <c r="M38" s="88"/>
      <c r="N38" s="89"/>
      <c r="O38" s="89"/>
      <c r="P38" s="89"/>
      <c r="Q38" s="90"/>
      <c r="R38" s="88"/>
      <c r="S38" s="89"/>
      <c r="T38" s="89"/>
      <c r="U38" s="89"/>
      <c r="V38" s="90"/>
      <c r="W38" s="88"/>
      <c r="X38" s="89"/>
      <c r="Y38" s="89"/>
      <c r="Z38" s="89"/>
      <c r="AA38" s="90"/>
      <c r="AB38" s="88"/>
      <c r="AC38" s="89"/>
      <c r="AD38" s="89"/>
      <c r="AE38" s="89"/>
      <c r="AF38" s="90"/>
      <c r="AG38" s="89"/>
      <c r="AH38" s="155">
        <v>0</v>
      </c>
      <c r="AI38" s="155">
        <v>0</v>
      </c>
      <c r="AJ38" s="155">
        <v>0</v>
      </c>
      <c r="AK38" s="155">
        <v>0</v>
      </c>
      <c r="AL38" s="57"/>
      <c r="AM38" s="57" t="str">
        <f>IF(ПланОО!H38&gt;0,ПланОО!I38/ПланОО!H38,"-")</f>
        <v>-</v>
      </c>
      <c r="AN38" s="136"/>
      <c r="AO38" s="58"/>
      <c r="AP38" s="58"/>
      <c r="AQ38" s="58">
        <f t="shared" ca="1" si="9"/>
        <v>0</v>
      </c>
      <c r="AR38" s="58">
        <f t="shared" ca="1" si="48"/>
        <v>0</v>
      </c>
      <c r="AS38" s="58">
        <f t="shared" ca="1" si="48"/>
        <v>0</v>
      </c>
      <c r="AT38" s="58">
        <f t="shared" ca="1" si="48"/>
        <v>0</v>
      </c>
      <c r="AU38" s="58">
        <f t="shared" ca="1" si="48"/>
        <v>0</v>
      </c>
      <c r="AV38" s="58">
        <f t="shared" ca="1" si="48"/>
        <v>0</v>
      </c>
      <c r="AW38" s="58"/>
      <c r="AX38" s="58" t="str">
        <f t="shared" ca="1" si="11"/>
        <v/>
      </c>
      <c r="AY38" s="58" t="str">
        <f t="shared" ca="1" si="12"/>
        <v/>
      </c>
      <c r="AZ38" s="58" t="str">
        <f t="shared" ca="1" si="13"/>
        <v/>
      </c>
      <c r="BA38" s="58" t="str">
        <f t="shared" ca="1" si="14"/>
        <v/>
      </c>
      <c r="BB38" s="58" t="str">
        <f t="shared" ca="1" si="15"/>
        <v/>
      </c>
      <c r="BC38" s="58" t="str">
        <f t="shared" ca="1" si="16"/>
        <v/>
      </c>
      <c r="BD38" s="58"/>
      <c r="BE38" s="58" t="str">
        <f t="shared" ca="1" si="17"/>
        <v xml:space="preserve">     </v>
      </c>
      <c r="BF38" s="58" t="str">
        <f t="shared" ca="1" si="18"/>
        <v/>
      </c>
      <c r="BG38" s="58" t="str">
        <f t="shared" ca="1" si="19"/>
        <v/>
      </c>
      <c r="BH38" s="58"/>
      <c r="BI38" s="58">
        <f t="shared" ca="1" si="49"/>
        <v>0</v>
      </c>
      <c r="BJ38" s="58">
        <f t="shared" ca="1" si="49"/>
        <v>0</v>
      </c>
      <c r="BK38" s="58">
        <f t="shared" ca="1" si="49"/>
        <v>0</v>
      </c>
      <c r="BL38" s="58">
        <f t="shared" ca="1" si="49"/>
        <v>0</v>
      </c>
      <c r="BM38" s="58">
        <f t="shared" ca="1" si="49"/>
        <v>0</v>
      </c>
      <c r="BN38" s="58">
        <f t="shared" ca="1" si="49"/>
        <v>0</v>
      </c>
      <c r="BO38" s="58"/>
      <c r="BP38" s="58" t="str">
        <f t="shared" ca="1" si="21"/>
        <v/>
      </c>
      <c r="BQ38" s="58" t="str">
        <f t="shared" ca="1" si="22"/>
        <v/>
      </c>
      <c r="BR38" s="58" t="str">
        <f t="shared" ca="1" si="23"/>
        <v/>
      </c>
      <c r="BS38" s="58" t="str">
        <f t="shared" ca="1" si="24"/>
        <v/>
      </c>
      <c r="BT38" s="58" t="str">
        <f t="shared" ca="1" si="25"/>
        <v/>
      </c>
      <c r="BU38" s="58" t="str">
        <f t="shared" ca="1" si="26"/>
        <v/>
      </c>
      <c r="BV38" s="58"/>
      <c r="BW38" s="58" t="str">
        <f t="shared" ca="1" si="27"/>
        <v xml:space="preserve">     </v>
      </c>
      <c r="BX38" s="58" t="str">
        <f t="shared" ca="1" si="28"/>
        <v/>
      </c>
      <c r="BY38" s="58" t="str">
        <f t="shared" ca="1" si="29"/>
        <v/>
      </c>
      <c r="BZ38" s="58"/>
      <c r="CA38" s="58" t="str">
        <f t="shared" ca="1" si="50"/>
        <v/>
      </c>
      <c r="CB38" s="58" t="str">
        <f t="shared" ca="1" si="50"/>
        <v/>
      </c>
      <c r="CC38" s="58" t="str">
        <f t="shared" ca="1" si="50"/>
        <v/>
      </c>
      <c r="CD38" s="58" t="str">
        <f t="shared" ca="1" si="50"/>
        <v/>
      </c>
      <c r="CE38" s="58" t="str">
        <f t="shared" ca="1" si="50"/>
        <v/>
      </c>
      <c r="CF38" s="58" t="str">
        <f t="shared" ca="1" si="50"/>
        <v/>
      </c>
      <c r="CG38" s="58"/>
      <c r="CH38" s="58" t="str">
        <f t="shared" ca="1" si="31"/>
        <v xml:space="preserve">     </v>
      </c>
      <c r="CI38" s="58" t="str">
        <f t="shared" ca="1" si="32"/>
        <v/>
      </c>
      <c r="CJ38" s="58" t="str">
        <f t="shared" ca="1" si="33"/>
        <v/>
      </c>
      <c r="CK38" s="58"/>
      <c r="CL38" s="58" t="str">
        <f t="shared" ca="1" si="51"/>
        <v/>
      </c>
      <c r="CM38" s="58" t="str">
        <f t="shared" ca="1" si="51"/>
        <v/>
      </c>
      <c r="CN38" s="58" t="str">
        <f t="shared" ca="1" si="51"/>
        <v/>
      </c>
      <c r="CO38" s="58" t="str">
        <f t="shared" ca="1" si="51"/>
        <v/>
      </c>
      <c r="CP38" s="58" t="str">
        <f t="shared" ca="1" si="51"/>
        <v/>
      </c>
      <c r="CQ38" s="58" t="str">
        <f t="shared" ca="1" si="51"/>
        <v/>
      </c>
      <c r="CR38" s="58"/>
      <c r="CS38" s="58" t="str">
        <f t="shared" ca="1" si="35"/>
        <v xml:space="preserve">     </v>
      </c>
      <c r="CT38" s="58" t="str">
        <f t="shared" ca="1" si="36"/>
        <v/>
      </c>
      <c r="CU38" s="58" t="str">
        <f t="shared" ca="1" si="37"/>
        <v/>
      </c>
      <c r="DH38" s="58" t="str">
        <f t="shared" si="38"/>
        <v/>
      </c>
      <c r="DI38" s="58" t="str">
        <f t="shared" si="39"/>
        <v/>
      </c>
      <c r="DJ38" s="58" t="str">
        <f t="shared" si="40"/>
        <v/>
      </c>
      <c r="DK38" s="58" t="str">
        <f t="shared" si="41"/>
        <v/>
      </c>
      <c r="DL38" s="58" t="str">
        <f t="shared" si="42"/>
        <v/>
      </c>
      <c r="DM38" s="168" t="str">
        <f t="shared" si="43"/>
        <v/>
      </c>
    </row>
    <row r="39" spans="1:117" x14ac:dyDescent="0.25">
      <c r="A39" s="5" t="str">
        <f>A$10&amp;"."&amp;COUNTA(A$10:A38)</f>
        <v>Б1.Б.29</v>
      </c>
      <c r="B39" s="92"/>
      <c r="C39" s="88"/>
      <c r="D39" s="89"/>
      <c r="E39" s="89"/>
      <c r="F39" s="89"/>
      <c r="G39" s="90"/>
      <c r="H39" s="88"/>
      <c r="I39" s="89"/>
      <c r="J39" s="89"/>
      <c r="K39" s="89"/>
      <c r="L39" s="90"/>
      <c r="M39" s="88"/>
      <c r="N39" s="89"/>
      <c r="O39" s="89"/>
      <c r="P39" s="89"/>
      <c r="Q39" s="90"/>
      <c r="R39" s="88"/>
      <c r="S39" s="89"/>
      <c r="T39" s="89"/>
      <c r="U39" s="89"/>
      <c r="V39" s="90"/>
      <c r="W39" s="88"/>
      <c r="X39" s="89"/>
      <c r="Y39" s="89"/>
      <c r="Z39" s="89"/>
      <c r="AA39" s="90"/>
      <c r="AB39" s="88"/>
      <c r="AC39" s="89"/>
      <c r="AD39" s="89"/>
      <c r="AE39" s="89"/>
      <c r="AF39" s="90"/>
      <c r="AG39" s="89"/>
      <c r="AH39" s="155">
        <v>0</v>
      </c>
      <c r="AI39" s="155">
        <v>0</v>
      </c>
      <c r="AJ39" s="155">
        <v>0</v>
      </c>
      <c r="AK39" s="155">
        <v>0</v>
      </c>
      <c r="AL39" s="57"/>
      <c r="AM39" s="57" t="str">
        <f>IF(ПланОО!H39&gt;0,ПланОО!I39/ПланОО!H39,"-")</f>
        <v>-</v>
      </c>
      <c r="AN39" s="136"/>
      <c r="AO39" s="58"/>
      <c r="AP39" s="58"/>
      <c r="AQ39" s="58">
        <f t="shared" ca="1" si="9"/>
        <v>0</v>
      </c>
      <c r="AR39" s="58">
        <f t="shared" ca="1" si="48"/>
        <v>0</v>
      </c>
      <c r="AS39" s="58">
        <f t="shared" ca="1" si="48"/>
        <v>0</v>
      </c>
      <c r="AT39" s="58">
        <f t="shared" ca="1" si="48"/>
        <v>0</v>
      </c>
      <c r="AU39" s="58">
        <f t="shared" ca="1" si="48"/>
        <v>0</v>
      </c>
      <c r="AV39" s="58">
        <f t="shared" ca="1" si="48"/>
        <v>0</v>
      </c>
      <c r="AW39" s="58"/>
      <c r="AX39" s="58" t="str">
        <f t="shared" ca="1" si="11"/>
        <v/>
      </c>
      <c r="AY39" s="58" t="str">
        <f t="shared" ca="1" si="12"/>
        <v/>
      </c>
      <c r="AZ39" s="58" t="str">
        <f t="shared" ca="1" si="13"/>
        <v/>
      </c>
      <c r="BA39" s="58" t="str">
        <f t="shared" ca="1" si="14"/>
        <v/>
      </c>
      <c r="BB39" s="58" t="str">
        <f t="shared" ca="1" si="15"/>
        <v/>
      </c>
      <c r="BC39" s="58" t="str">
        <f t="shared" ca="1" si="16"/>
        <v/>
      </c>
      <c r="BD39" s="58"/>
      <c r="BE39" s="58" t="str">
        <f t="shared" ca="1" si="17"/>
        <v xml:space="preserve">     </v>
      </c>
      <c r="BF39" s="58" t="str">
        <f t="shared" ca="1" si="18"/>
        <v/>
      </c>
      <c r="BG39" s="58" t="str">
        <f t="shared" ca="1" si="19"/>
        <v/>
      </c>
      <c r="BH39" s="58"/>
      <c r="BI39" s="58">
        <f t="shared" ca="1" si="49"/>
        <v>0</v>
      </c>
      <c r="BJ39" s="58">
        <f t="shared" ca="1" si="49"/>
        <v>0</v>
      </c>
      <c r="BK39" s="58">
        <f t="shared" ca="1" si="49"/>
        <v>0</v>
      </c>
      <c r="BL39" s="58">
        <f t="shared" ca="1" si="49"/>
        <v>0</v>
      </c>
      <c r="BM39" s="58">
        <f t="shared" ca="1" si="49"/>
        <v>0</v>
      </c>
      <c r="BN39" s="58">
        <f t="shared" ca="1" si="49"/>
        <v>0</v>
      </c>
      <c r="BO39" s="58"/>
      <c r="BP39" s="58" t="str">
        <f t="shared" ca="1" si="21"/>
        <v/>
      </c>
      <c r="BQ39" s="58" t="str">
        <f t="shared" ca="1" si="22"/>
        <v/>
      </c>
      <c r="BR39" s="58" t="str">
        <f t="shared" ca="1" si="23"/>
        <v/>
      </c>
      <c r="BS39" s="58" t="str">
        <f t="shared" ca="1" si="24"/>
        <v/>
      </c>
      <c r="BT39" s="58" t="str">
        <f t="shared" ca="1" si="25"/>
        <v/>
      </c>
      <c r="BU39" s="58" t="str">
        <f t="shared" ca="1" si="26"/>
        <v/>
      </c>
      <c r="BV39" s="58"/>
      <c r="BW39" s="58" t="str">
        <f t="shared" ca="1" si="27"/>
        <v xml:space="preserve">     </v>
      </c>
      <c r="BX39" s="58" t="str">
        <f t="shared" ca="1" si="28"/>
        <v/>
      </c>
      <c r="BY39" s="58" t="str">
        <f t="shared" ca="1" si="29"/>
        <v/>
      </c>
      <c r="BZ39" s="58"/>
      <c r="CA39" s="58" t="str">
        <f t="shared" ca="1" si="50"/>
        <v/>
      </c>
      <c r="CB39" s="58" t="str">
        <f t="shared" ca="1" si="50"/>
        <v/>
      </c>
      <c r="CC39" s="58" t="str">
        <f t="shared" ca="1" si="50"/>
        <v/>
      </c>
      <c r="CD39" s="58" t="str">
        <f t="shared" ca="1" si="50"/>
        <v/>
      </c>
      <c r="CE39" s="58" t="str">
        <f t="shared" ca="1" si="50"/>
        <v/>
      </c>
      <c r="CF39" s="58" t="str">
        <f t="shared" ca="1" si="50"/>
        <v/>
      </c>
      <c r="CG39" s="58"/>
      <c r="CH39" s="58" t="str">
        <f t="shared" ca="1" si="31"/>
        <v xml:space="preserve">     </v>
      </c>
      <c r="CI39" s="58" t="str">
        <f t="shared" ca="1" si="32"/>
        <v/>
      </c>
      <c r="CJ39" s="58" t="str">
        <f t="shared" ca="1" si="33"/>
        <v/>
      </c>
      <c r="CK39" s="58"/>
      <c r="CL39" s="58" t="str">
        <f t="shared" ca="1" si="51"/>
        <v/>
      </c>
      <c r="CM39" s="58" t="str">
        <f t="shared" ca="1" si="51"/>
        <v/>
      </c>
      <c r="CN39" s="58" t="str">
        <f t="shared" ca="1" si="51"/>
        <v/>
      </c>
      <c r="CO39" s="58" t="str">
        <f t="shared" ca="1" si="51"/>
        <v/>
      </c>
      <c r="CP39" s="58" t="str">
        <f t="shared" ca="1" si="51"/>
        <v/>
      </c>
      <c r="CQ39" s="58" t="str">
        <f t="shared" ca="1" si="51"/>
        <v/>
      </c>
      <c r="CR39" s="58"/>
      <c r="CS39" s="58" t="str">
        <f t="shared" ca="1" si="35"/>
        <v xml:space="preserve">     </v>
      </c>
      <c r="CT39" s="58" t="str">
        <f t="shared" ca="1" si="36"/>
        <v/>
      </c>
      <c r="CU39" s="58" t="str">
        <f t="shared" ca="1" si="37"/>
        <v/>
      </c>
      <c r="DH39" s="58" t="str">
        <f t="shared" si="38"/>
        <v/>
      </c>
      <c r="DI39" s="58" t="str">
        <f t="shared" si="39"/>
        <v/>
      </c>
      <c r="DJ39" s="58" t="str">
        <f t="shared" si="40"/>
        <v/>
      </c>
      <c r="DK39" s="58" t="str">
        <f t="shared" si="41"/>
        <v/>
      </c>
      <c r="DL39" s="58" t="str">
        <f t="shared" si="42"/>
        <v/>
      </c>
      <c r="DM39" s="168" t="str">
        <f t="shared" si="43"/>
        <v/>
      </c>
    </row>
    <row r="40" spans="1:117" x14ac:dyDescent="0.25">
      <c r="A40" s="5" t="str">
        <f>A$10&amp;"."&amp;COUNTA(A$10:A39)</f>
        <v>Б1.Б.30</v>
      </c>
      <c r="B40" s="92"/>
      <c r="C40" s="88"/>
      <c r="D40" s="89"/>
      <c r="E40" s="89"/>
      <c r="F40" s="89"/>
      <c r="G40" s="90"/>
      <c r="H40" s="88"/>
      <c r="I40" s="89"/>
      <c r="J40" s="89"/>
      <c r="K40" s="89"/>
      <c r="L40" s="90"/>
      <c r="M40" s="88"/>
      <c r="N40" s="89"/>
      <c r="O40" s="89"/>
      <c r="P40" s="89"/>
      <c r="Q40" s="90"/>
      <c r="R40" s="88"/>
      <c r="S40" s="89"/>
      <c r="T40" s="89"/>
      <c r="U40" s="89"/>
      <c r="V40" s="90"/>
      <c r="W40" s="88"/>
      <c r="X40" s="89"/>
      <c r="Y40" s="89"/>
      <c r="Z40" s="89"/>
      <c r="AA40" s="90"/>
      <c r="AB40" s="88"/>
      <c r="AC40" s="89"/>
      <c r="AD40" s="89"/>
      <c r="AE40" s="89"/>
      <c r="AF40" s="90"/>
      <c r="AG40" s="89"/>
      <c r="AH40" s="155">
        <v>0</v>
      </c>
      <c r="AI40" s="155">
        <v>0</v>
      </c>
      <c r="AJ40" s="155">
        <v>0</v>
      </c>
      <c r="AK40" s="155">
        <v>0</v>
      </c>
      <c r="AL40" s="57"/>
      <c r="AM40" s="57" t="str">
        <f>IF(ПланОО!H40&gt;0,ПланОО!I40/ПланОО!H40,"-")</f>
        <v>-</v>
      </c>
      <c r="AN40" s="136"/>
      <c r="AO40" s="58"/>
      <c r="AP40" s="58"/>
      <c r="AQ40" s="58">
        <f t="shared" ca="1" si="9"/>
        <v>0</v>
      </c>
      <c r="AR40" s="58">
        <f t="shared" ref="AR40:AV49" ca="1" si="52">IF(OFFSET($G40,0,(AR$2-1)*5,1,1)=$AW$2,-1*AR$2,IF(OFFSET($G40,0,(AR$2-1)*5,1,1)=$AW$3,AR$2,0))</f>
        <v>0</v>
      </c>
      <c r="AS40" s="58">
        <f t="shared" ca="1" si="52"/>
        <v>0</v>
      </c>
      <c r="AT40" s="58">
        <f t="shared" ca="1" si="52"/>
        <v>0</v>
      </c>
      <c r="AU40" s="58">
        <f t="shared" ca="1" si="52"/>
        <v>0</v>
      </c>
      <c r="AV40" s="58">
        <f t="shared" ca="1" si="52"/>
        <v>0</v>
      </c>
      <c r="AW40" s="58"/>
      <c r="AX40" s="58" t="str">
        <f t="shared" ca="1" si="11"/>
        <v/>
      </c>
      <c r="AY40" s="58" t="str">
        <f t="shared" ca="1" si="12"/>
        <v/>
      </c>
      <c r="AZ40" s="58" t="str">
        <f t="shared" ca="1" si="13"/>
        <v/>
      </c>
      <c r="BA40" s="58" t="str">
        <f t="shared" ca="1" si="14"/>
        <v/>
      </c>
      <c r="BB40" s="58" t="str">
        <f t="shared" ca="1" si="15"/>
        <v/>
      </c>
      <c r="BC40" s="58" t="str">
        <f t="shared" ca="1" si="16"/>
        <v/>
      </c>
      <c r="BD40" s="58"/>
      <c r="BE40" s="58" t="str">
        <f t="shared" ca="1" si="17"/>
        <v xml:space="preserve">     </v>
      </c>
      <c r="BF40" s="58" t="str">
        <f t="shared" ca="1" si="18"/>
        <v/>
      </c>
      <c r="BG40" s="58" t="str">
        <f t="shared" ca="1" si="19"/>
        <v/>
      </c>
      <c r="BH40" s="58"/>
      <c r="BI40" s="58">
        <f t="shared" ref="BI40:BN49" ca="1" si="53">IF(OFFSET($G40,0,(BI$2-1)*5,1,1)=$BO$1,-1*BI$2,IF(OFFSET($G40,0,(BI$2-1)*5,1,1)=$BO$3,BI$2,0))</f>
        <v>0</v>
      </c>
      <c r="BJ40" s="58">
        <f t="shared" ca="1" si="53"/>
        <v>0</v>
      </c>
      <c r="BK40" s="58">
        <f t="shared" ca="1" si="53"/>
        <v>0</v>
      </c>
      <c r="BL40" s="58">
        <f t="shared" ca="1" si="53"/>
        <v>0</v>
      </c>
      <c r="BM40" s="58">
        <f t="shared" ca="1" si="53"/>
        <v>0</v>
      </c>
      <c r="BN40" s="58">
        <f t="shared" ca="1" si="53"/>
        <v>0</v>
      </c>
      <c r="BO40" s="58"/>
      <c r="BP40" s="58" t="str">
        <f t="shared" ca="1" si="21"/>
        <v/>
      </c>
      <c r="BQ40" s="58" t="str">
        <f t="shared" ca="1" si="22"/>
        <v/>
      </c>
      <c r="BR40" s="58" t="str">
        <f t="shared" ca="1" si="23"/>
        <v/>
      </c>
      <c r="BS40" s="58" t="str">
        <f t="shared" ca="1" si="24"/>
        <v/>
      </c>
      <c r="BT40" s="58" t="str">
        <f t="shared" ca="1" si="25"/>
        <v/>
      </c>
      <c r="BU40" s="58" t="str">
        <f t="shared" ca="1" si="26"/>
        <v/>
      </c>
      <c r="BV40" s="58"/>
      <c r="BW40" s="58" t="str">
        <f t="shared" ca="1" si="27"/>
        <v xml:space="preserve">     </v>
      </c>
      <c r="BX40" s="58" t="str">
        <f t="shared" ca="1" si="28"/>
        <v/>
      </c>
      <c r="BY40" s="58" t="str">
        <f t="shared" ca="1" si="29"/>
        <v/>
      </c>
      <c r="BZ40" s="58"/>
      <c r="CA40" s="58" t="str">
        <f t="shared" ref="CA40:CF49" ca="1" si="54">IF(SUM(OFFSET($D40,0,(CA$2-1)*5,1,3))&gt;$CH$2,CA$2,"")</f>
        <v/>
      </c>
      <c r="CB40" s="58" t="str">
        <f t="shared" ca="1" si="54"/>
        <v/>
      </c>
      <c r="CC40" s="58" t="str">
        <f t="shared" ca="1" si="54"/>
        <v/>
      </c>
      <c r="CD40" s="58" t="str">
        <f t="shared" ca="1" si="54"/>
        <v/>
      </c>
      <c r="CE40" s="58" t="str">
        <f t="shared" ca="1" si="54"/>
        <v/>
      </c>
      <c r="CF40" s="58" t="str">
        <f t="shared" ca="1" si="54"/>
        <v/>
      </c>
      <c r="CG40" s="58"/>
      <c r="CH40" s="58" t="str">
        <f t="shared" ca="1" si="31"/>
        <v xml:space="preserve">     </v>
      </c>
      <c r="CI40" s="58" t="str">
        <f t="shared" ca="1" si="32"/>
        <v/>
      </c>
      <c r="CJ40" s="58" t="str">
        <f t="shared" ca="1" si="33"/>
        <v/>
      </c>
      <c r="CK40" s="58"/>
      <c r="CL40" s="58" t="str">
        <f t="shared" ref="CL40:CQ49" ca="1" si="55">IF(OFFSET($G40,0,(CL$2-1)*5,1,1)=$CR$1,CL$2,"")</f>
        <v/>
      </c>
      <c r="CM40" s="58" t="str">
        <f t="shared" ca="1" si="55"/>
        <v/>
      </c>
      <c r="CN40" s="58" t="str">
        <f t="shared" ca="1" si="55"/>
        <v/>
      </c>
      <c r="CO40" s="58" t="str">
        <f t="shared" ca="1" si="55"/>
        <v/>
      </c>
      <c r="CP40" s="58" t="str">
        <f t="shared" ca="1" si="55"/>
        <v/>
      </c>
      <c r="CQ40" s="58" t="str">
        <f t="shared" ca="1" si="55"/>
        <v/>
      </c>
      <c r="CR40" s="58"/>
      <c r="CS40" s="58" t="str">
        <f t="shared" ca="1" si="35"/>
        <v xml:space="preserve">     </v>
      </c>
      <c r="CT40" s="58" t="str">
        <f t="shared" ca="1" si="36"/>
        <v/>
      </c>
      <c r="CU40" s="58" t="str">
        <f t="shared" ca="1" si="37"/>
        <v/>
      </c>
      <c r="DH40" s="58" t="str">
        <f t="shared" si="38"/>
        <v/>
      </c>
      <c r="DI40" s="58" t="str">
        <f t="shared" si="39"/>
        <v/>
      </c>
      <c r="DJ40" s="58" t="str">
        <f t="shared" si="40"/>
        <v/>
      </c>
      <c r="DK40" s="58" t="str">
        <f t="shared" si="41"/>
        <v/>
      </c>
      <c r="DL40" s="58" t="str">
        <f t="shared" si="42"/>
        <v/>
      </c>
      <c r="DM40" s="168" t="str">
        <f t="shared" si="43"/>
        <v/>
      </c>
    </row>
    <row r="41" spans="1:117" x14ac:dyDescent="0.25">
      <c r="A41" s="5" t="str">
        <f>A$10&amp;"."&amp;COUNTA(A$10:A40)</f>
        <v>Б1.Б.31</v>
      </c>
      <c r="B41" s="92"/>
      <c r="C41" s="88"/>
      <c r="D41" s="89"/>
      <c r="E41" s="89"/>
      <c r="F41" s="89"/>
      <c r="G41" s="90"/>
      <c r="H41" s="88"/>
      <c r="I41" s="89"/>
      <c r="J41" s="89"/>
      <c r="K41" s="89"/>
      <c r="L41" s="90"/>
      <c r="M41" s="88"/>
      <c r="N41" s="89"/>
      <c r="O41" s="89"/>
      <c r="P41" s="89"/>
      <c r="Q41" s="90"/>
      <c r="R41" s="88"/>
      <c r="S41" s="89"/>
      <c r="T41" s="89"/>
      <c r="U41" s="89"/>
      <c r="V41" s="90"/>
      <c r="W41" s="88"/>
      <c r="X41" s="89"/>
      <c r="Y41" s="89"/>
      <c r="Z41" s="89"/>
      <c r="AA41" s="90"/>
      <c r="AB41" s="88"/>
      <c r="AC41" s="89"/>
      <c r="AD41" s="89"/>
      <c r="AE41" s="89"/>
      <c r="AF41" s="90"/>
      <c r="AG41" s="89"/>
      <c r="AH41" s="155">
        <v>0</v>
      </c>
      <c r="AI41" s="155">
        <v>0</v>
      </c>
      <c r="AJ41" s="155">
        <v>0</v>
      </c>
      <c r="AK41" s="155">
        <v>0</v>
      </c>
      <c r="AL41" s="57"/>
      <c r="AM41" s="57" t="str">
        <f>IF(ПланОО!H41&gt;0,ПланОО!I41/ПланОО!H41,"-")</f>
        <v>-</v>
      </c>
      <c r="AN41" s="136"/>
      <c r="AO41" s="58"/>
      <c r="AP41" s="58"/>
      <c r="AQ41" s="58">
        <f t="shared" ca="1" si="9"/>
        <v>0</v>
      </c>
      <c r="AR41" s="58">
        <f t="shared" ca="1" si="52"/>
        <v>0</v>
      </c>
      <c r="AS41" s="58">
        <f t="shared" ca="1" si="52"/>
        <v>0</v>
      </c>
      <c r="AT41" s="58">
        <f t="shared" ca="1" si="52"/>
        <v>0</v>
      </c>
      <c r="AU41" s="58">
        <f t="shared" ca="1" si="52"/>
        <v>0</v>
      </c>
      <c r="AV41" s="58">
        <f t="shared" ca="1" si="52"/>
        <v>0</v>
      </c>
      <c r="AW41" s="58"/>
      <c r="AX41" s="58" t="str">
        <f t="shared" ca="1" si="11"/>
        <v/>
      </c>
      <c r="AY41" s="58" t="str">
        <f t="shared" ca="1" si="12"/>
        <v/>
      </c>
      <c r="AZ41" s="58" t="str">
        <f t="shared" ca="1" si="13"/>
        <v/>
      </c>
      <c r="BA41" s="58" t="str">
        <f t="shared" ca="1" si="14"/>
        <v/>
      </c>
      <c r="BB41" s="58" t="str">
        <f t="shared" ca="1" si="15"/>
        <v/>
      </c>
      <c r="BC41" s="58" t="str">
        <f t="shared" ca="1" si="16"/>
        <v/>
      </c>
      <c r="BD41" s="58"/>
      <c r="BE41" s="58" t="str">
        <f t="shared" ca="1" si="17"/>
        <v xml:space="preserve">     </v>
      </c>
      <c r="BF41" s="58" t="str">
        <f t="shared" ca="1" si="18"/>
        <v/>
      </c>
      <c r="BG41" s="58" t="str">
        <f t="shared" ca="1" si="19"/>
        <v/>
      </c>
      <c r="BH41" s="58"/>
      <c r="BI41" s="58">
        <f t="shared" ca="1" si="53"/>
        <v>0</v>
      </c>
      <c r="BJ41" s="58">
        <f t="shared" ca="1" si="53"/>
        <v>0</v>
      </c>
      <c r="BK41" s="58">
        <f t="shared" ca="1" si="53"/>
        <v>0</v>
      </c>
      <c r="BL41" s="58">
        <f t="shared" ca="1" si="53"/>
        <v>0</v>
      </c>
      <c r="BM41" s="58">
        <f t="shared" ca="1" si="53"/>
        <v>0</v>
      </c>
      <c r="BN41" s="58">
        <f t="shared" ca="1" si="53"/>
        <v>0</v>
      </c>
      <c r="BO41" s="58"/>
      <c r="BP41" s="58" t="str">
        <f t="shared" ca="1" si="21"/>
        <v/>
      </c>
      <c r="BQ41" s="58" t="str">
        <f t="shared" ca="1" si="22"/>
        <v/>
      </c>
      <c r="BR41" s="58" t="str">
        <f t="shared" ca="1" si="23"/>
        <v/>
      </c>
      <c r="BS41" s="58" t="str">
        <f t="shared" ca="1" si="24"/>
        <v/>
      </c>
      <c r="BT41" s="58" t="str">
        <f t="shared" ca="1" si="25"/>
        <v/>
      </c>
      <c r="BU41" s="58" t="str">
        <f t="shared" ca="1" si="26"/>
        <v/>
      </c>
      <c r="BV41" s="58"/>
      <c r="BW41" s="58" t="str">
        <f t="shared" ca="1" si="27"/>
        <v xml:space="preserve">     </v>
      </c>
      <c r="BX41" s="58" t="str">
        <f t="shared" ca="1" si="28"/>
        <v/>
      </c>
      <c r="BY41" s="58" t="str">
        <f t="shared" ca="1" si="29"/>
        <v/>
      </c>
      <c r="BZ41" s="58"/>
      <c r="CA41" s="58" t="str">
        <f t="shared" ca="1" si="54"/>
        <v/>
      </c>
      <c r="CB41" s="58" t="str">
        <f t="shared" ca="1" si="54"/>
        <v/>
      </c>
      <c r="CC41" s="58" t="str">
        <f t="shared" ca="1" si="54"/>
        <v/>
      </c>
      <c r="CD41" s="58" t="str">
        <f t="shared" ca="1" si="54"/>
        <v/>
      </c>
      <c r="CE41" s="58" t="str">
        <f t="shared" ca="1" si="54"/>
        <v/>
      </c>
      <c r="CF41" s="58" t="str">
        <f t="shared" ca="1" si="54"/>
        <v/>
      </c>
      <c r="CG41" s="58"/>
      <c r="CH41" s="58" t="str">
        <f t="shared" ca="1" si="31"/>
        <v xml:space="preserve">     </v>
      </c>
      <c r="CI41" s="58" t="str">
        <f t="shared" ca="1" si="32"/>
        <v/>
      </c>
      <c r="CJ41" s="58" t="str">
        <f t="shared" ca="1" si="33"/>
        <v/>
      </c>
      <c r="CK41" s="58"/>
      <c r="CL41" s="58" t="str">
        <f t="shared" ca="1" si="55"/>
        <v/>
      </c>
      <c r="CM41" s="58" t="str">
        <f t="shared" ca="1" si="55"/>
        <v/>
      </c>
      <c r="CN41" s="58" t="str">
        <f t="shared" ca="1" si="55"/>
        <v/>
      </c>
      <c r="CO41" s="58" t="str">
        <f t="shared" ca="1" si="55"/>
        <v/>
      </c>
      <c r="CP41" s="58" t="str">
        <f t="shared" ca="1" si="55"/>
        <v/>
      </c>
      <c r="CQ41" s="58" t="str">
        <f t="shared" ca="1" si="55"/>
        <v/>
      </c>
      <c r="CR41" s="58"/>
      <c r="CS41" s="58" t="str">
        <f t="shared" ca="1" si="35"/>
        <v xml:space="preserve">     </v>
      </c>
      <c r="CT41" s="58" t="str">
        <f t="shared" ca="1" si="36"/>
        <v/>
      </c>
      <c r="CU41" s="58" t="str">
        <f t="shared" ca="1" si="37"/>
        <v/>
      </c>
      <c r="DH41" s="58" t="str">
        <f t="shared" si="38"/>
        <v/>
      </c>
      <c r="DI41" s="58" t="str">
        <f t="shared" si="39"/>
        <v/>
      </c>
      <c r="DJ41" s="58" t="str">
        <f t="shared" si="40"/>
        <v/>
      </c>
      <c r="DK41" s="58" t="str">
        <f t="shared" si="41"/>
        <v/>
      </c>
      <c r="DL41" s="58" t="str">
        <f t="shared" si="42"/>
        <v/>
      </c>
      <c r="DM41" s="168" t="str">
        <f t="shared" si="43"/>
        <v/>
      </c>
    </row>
    <row r="42" spans="1:117" x14ac:dyDescent="0.25">
      <c r="A42" s="5" t="str">
        <f>A$10&amp;"."&amp;COUNTA(A$10:A41)</f>
        <v>Б1.Б.32</v>
      </c>
      <c r="B42" s="92"/>
      <c r="C42" s="88"/>
      <c r="D42" s="89"/>
      <c r="E42" s="89"/>
      <c r="F42" s="89"/>
      <c r="G42" s="90"/>
      <c r="H42" s="88"/>
      <c r="I42" s="89"/>
      <c r="J42" s="89"/>
      <c r="K42" s="89"/>
      <c r="L42" s="90"/>
      <c r="M42" s="88"/>
      <c r="N42" s="89"/>
      <c r="O42" s="89"/>
      <c r="P42" s="89"/>
      <c r="Q42" s="90"/>
      <c r="R42" s="88"/>
      <c r="S42" s="89"/>
      <c r="T42" s="89"/>
      <c r="U42" s="89"/>
      <c r="V42" s="90"/>
      <c r="W42" s="88"/>
      <c r="X42" s="89"/>
      <c r="Y42" s="89"/>
      <c r="Z42" s="89"/>
      <c r="AA42" s="90"/>
      <c r="AB42" s="88"/>
      <c r="AC42" s="89"/>
      <c r="AD42" s="89"/>
      <c r="AE42" s="89"/>
      <c r="AF42" s="90"/>
      <c r="AG42" s="89"/>
      <c r="AH42" s="155">
        <v>0</v>
      </c>
      <c r="AI42" s="155">
        <v>0</v>
      </c>
      <c r="AJ42" s="155">
        <v>0</v>
      </c>
      <c r="AK42" s="155">
        <v>0</v>
      </c>
      <c r="AL42" s="57"/>
      <c r="AM42" s="57" t="str">
        <f>IF(ПланОО!H42&gt;0,ПланОО!I42/ПланОО!H42,"-")</f>
        <v>-</v>
      </c>
      <c r="AN42" s="136"/>
      <c r="AO42" s="58"/>
      <c r="AP42" s="58"/>
      <c r="AQ42" s="58">
        <f t="shared" ref="AQ42:AQ62" ca="1" si="56">IF(OFFSET($G42,0,(AQ$2-1)*5,1,1)=$AW$2,-1*AQ$2,IF(OFFSET($G42,0,(AQ$2-1)*5,1,1)=$AW$3,AQ$2,))</f>
        <v>0</v>
      </c>
      <c r="AR42" s="58">
        <f t="shared" ca="1" si="52"/>
        <v>0</v>
      </c>
      <c r="AS42" s="58">
        <f t="shared" ca="1" si="52"/>
        <v>0</v>
      </c>
      <c r="AT42" s="58">
        <f t="shared" ca="1" si="52"/>
        <v>0</v>
      </c>
      <c r="AU42" s="58">
        <f t="shared" ca="1" si="52"/>
        <v>0</v>
      </c>
      <c r="AV42" s="58">
        <f t="shared" ca="1" si="52"/>
        <v>0</v>
      </c>
      <c r="AW42" s="58"/>
      <c r="AX42" s="58" t="str">
        <f t="shared" ref="AX42:AX107" ca="1" si="57">IF(AQ42&lt;0,-1*AQ42&amp;$BD$1,IF(AQ42&gt;0,AQ42,""))</f>
        <v/>
      </c>
      <c r="AY42" s="58" t="str">
        <f t="shared" ref="AY42:AY107" ca="1" si="58">IF(AR42&lt;0,-1*AR42&amp;$BD$1,IF(AR42&gt;0,AR42,""))</f>
        <v/>
      </c>
      <c r="AZ42" s="58" t="str">
        <f t="shared" ref="AZ42:AZ107" ca="1" si="59">IF(AS42&lt;0,-1*AS42&amp;$BD$1,IF(AS42&gt;0,AS42,""))</f>
        <v/>
      </c>
      <c r="BA42" s="58" t="str">
        <f t="shared" ref="BA42:BA107" ca="1" si="60">IF(AT42&lt;0,-1*AT42&amp;$BD$1,IF(AT42&gt;0,AT42,""))</f>
        <v/>
      </c>
      <c r="BB42" s="58" t="str">
        <f t="shared" ref="BB42:BB107" ca="1" si="61">IF(AU42&lt;0,-1*AU42&amp;$BD$1,IF(AU42&gt;0,AU42,""))</f>
        <v/>
      </c>
      <c r="BC42" s="58" t="str">
        <f t="shared" ref="BC42:BC107" ca="1" si="62">IF(AV42&lt;0,-1*AV42&amp;$BD$1,IF(AV42&gt;0,AV42,""))</f>
        <v/>
      </c>
      <c r="BD42" s="58"/>
      <c r="BE42" s="58" t="str">
        <f t="shared" ref="BE42:BE107" ca="1" si="63">AX42&amp;" "&amp;AY42&amp;" "&amp;AZ42&amp;" "&amp;BA42&amp;" "&amp;BB42&amp;" "&amp;BC42</f>
        <v xml:space="preserve">     </v>
      </c>
      <c r="BF42" s="58" t="str">
        <f t="shared" ref="BF42:BF107" ca="1" si="64">TRIM(BE42)</f>
        <v/>
      </c>
      <c r="BG42" s="58" t="str">
        <f t="shared" ref="BG42:BG107" ca="1" si="65">SUBSTITUTE(BF42," ",",")</f>
        <v/>
      </c>
      <c r="BH42" s="58"/>
      <c r="BI42" s="58">
        <f t="shared" ca="1" si="53"/>
        <v>0</v>
      </c>
      <c r="BJ42" s="58">
        <f t="shared" ca="1" si="53"/>
        <v>0</v>
      </c>
      <c r="BK42" s="58">
        <f t="shared" ca="1" si="53"/>
        <v>0</v>
      </c>
      <c r="BL42" s="58">
        <f t="shared" ca="1" si="53"/>
        <v>0</v>
      </c>
      <c r="BM42" s="58">
        <f t="shared" ca="1" si="53"/>
        <v>0</v>
      </c>
      <c r="BN42" s="58">
        <f t="shared" ca="1" si="53"/>
        <v>0</v>
      </c>
      <c r="BO42" s="58"/>
      <c r="BP42" s="58" t="str">
        <f t="shared" ref="BP42:BP107" ca="1" si="66">IF(BI42&lt;0,-1*BI42&amp;$BV$1,IF(BI42&gt;0,BI42,""))</f>
        <v/>
      </c>
      <c r="BQ42" s="58" t="str">
        <f t="shared" ref="BQ42:BQ107" ca="1" si="67">IF(BJ42&lt;0,-1*BJ42&amp;$BV$1,IF(BJ42&gt;0,BJ42,""))</f>
        <v/>
      </c>
      <c r="BR42" s="58" t="str">
        <f t="shared" ref="BR42:BR107" ca="1" si="68">IF(BK42&lt;0,-1*BK42&amp;$BV$1,IF(BK42&gt;0,BK42,""))</f>
        <v/>
      </c>
      <c r="BS42" s="58" t="str">
        <f t="shared" ref="BS42:BS107" ca="1" si="69">IF(BL42&lt;0,-1*BL42&amp;$BV$1,IF(BL42&gt;0,BL42,""))</f>
        <v/>
      </c>
      <c r="BT42" s="58" t="str">
        <f t="shared" ref="BT42:BT107" ca="1" si="70">IF(BM42&lt;0,-1*BM42&amp;$BV$1,IF(BM42&gt;0,BM42,""))</f>
        <v/>
      </c>
      <c r="BU42" s="58" t="str">
        <f t="shared" ref="BU42:BU107" ca="1" si="71">IF(BN42&lt;0,-1*BN42&amp;$BV$1,IF(BN42&gt;0,BN42,""))</f>
        <v/>
      </c>
      <c r="BV42" s="58"/>
      <c r="BW42" s="58" t="str">
        <f t="shared" ref="BW42:BW107" ca="1" si="72">BP42&amp;" "&amp;BQ42&amp;" "&amp;BR42&amp;" "&amp;BS42&amp;" "&amp;BT42&amp;" "&amp;BU42</f>
        <v xml:space="preserve">     </v>
      </c>
      <c r="BX42" s="58" t="str">
        <f t="shared" ref="BX42:BX107" ca="1" si="73">TRIM(BW42)</f>
        <v/>
      </c>
      <c r="BY42" s="58" t="str">
        <f t="shared" ref="BY42:BY107" ca="1" si="74">SUBSTITUTE(BX42," ",",")</f>
        <v/>
      </c>
      <c r="BZ42" s="58"/>
      <c r="CA42" s="58" t="str">
        <f t="shared" ca="1" si="54"/>
        <v/>
      </c>
      <c r="CB42" s="58" t="str">
        <f t="shared" ca="1" si="54"/>
        <v/>
      </c>
      <c r="CC42" s="58" t="str">
        <f t="shared" ca="1" si="54"/>
        <v/>
      </c>
      <c r="CD42" s="58" t="str">
        <f t="shared" ca="1" si="54"/>
        <v/>
      </c>
      <c r="CE42" s="58" t="str">
        <f t="shared" ca="1" si="54"/>
        <v/>
      </c>
      <c r="CF42" s="58" t="str">
        <f t="shared" ca="1" si="54"/>
        <v/>
      </c>
      <c r="CG42" s="58"/>
      <c r="CH42" s="58" t="str">
        <f t="shared" ref="CH42:CH107" ca="1" si="75">CA42&amp;" "&amp;CB42&amp;" "&amp;CC42&amp;" "&amp;CD42&amp;" "&amp;CE42&amp;" "&amp;CF42</f>
        <v xml:space="preserve">     </v>
      </c>
      <c r="CI42" s="58" t="str">
        <f t="shared" ref="CI42:CI107" ca="1" si="76">TRIM(CH42)</f>
        <v/>
      </c>
      <c r="CJ42" s="58" t="str">
        <f t="shared" ref="CJ42:CJ107" ca="1" si="77">SUBSTITUTE(CI42," ",",")</f>
        <v/>
      </c>
      <c r="CK42" s="58"/>
      <c r="CL42" s="58" t="str">
        <f t="shared" ca="1" si="55"/>
        <v/>
      </c>
      <c r="CM42" s="58" t="str">
        <f t="shared" ca="1" si="55"/>
        <v/>
      </c>
      <c r="CN42" s="58" t="str">
        <f t="shared" ca="1" si="55"/>
        <v/>
      </c>
      <c r="CO42" s="58" t="str">
        <f t="shared" ca="1" si="55"/>
        <v/>
      </c>
      <c r="CP42" s="58" t="str">
        <f t="shared" ca="1" si="55"/>
        <v/>
      </c>
      <c r="CQ42" s="58" t="str">
        <f t="shared" ca="1" si="55"/>
        <v/>
      </c>
      <c r="CR42" s="58"/>
      <c r="CS42" s="58" t="str">
        <f t="shared" ref="CS42:CS107" ca="1" si="78">CL42&amp;" "&amp;CM42&amp;" "&amp;CN42&amp;" "&amp;CO42&amp;" "&amp;CP42&amp;" "&amp;CQ42</f>
        <v xml:space="preserve">     </v>
      </c>
      <c r="CT42" s="58" t="str">
        <f t="shared" ref="CT42:CT107" ca="1" si="79">TRIM(CS42)</f>
        <v/>
      </c>
      <c r="CU42" s="58" t="str">
        <f t="shared" ref="CU42:CU107" ca="1" si="80">SUBSTITUTE(CT42," ",",")</f>
        <v/>
      </c>
      <c r="DH42" s="58" t="str">
        <f t="shared" ref="DH42:DH62" si="81">IF(AH42=0,"",AH42&amp;" ")</f>
        <v/>
      </c>
      <c r="DI42" s="58" t="str">
        <f t="shared" ref="DI42:DI62" si="82">IF(AI42=0,"",AI42&amp;" ")</f>
        <v/>
      </c>
      <c r="DJ42" s="58" t="str">
        <f t="shared" ref="DJ42:DJ62" si="83">IF(AJ42=0,"",AJ42&amp;" ")</f>
        <v/>
      </c>
      <c r="DK42" s="58" t="str">
        <f t="shared" ref="DK42:DK62" si="84">IF(AK42=0,"",AK42&amp;" ")</f>
        <v/>
      </c>
      <c r="DL42" s="58" t="str">
        <f t="shared" ref="DL42:DL107" si="85">DH42&amp;DI42&amp;DJ42&amp;DK42</f>
        <v/>
      </c>
      <c r="DM42" s="168" t="str">
        <f t="shared" ref="DM42:DM107" si="86">SUBSTITUTE(TRIM(DL42)," "," / ")</f>
        <v/>
      </c>
    </row>
    <row r="43" spans="1:117" x14ac:dyDescent="0.25">
      <c r="A43" s="5" t="str">
        <f>A$10&amp;"."&amp;COUNTA(A$10:A42)</f>
        <v>Б1.Б.33</v>
      </c>
      <c r="B43" s="92"/>
      <c r="C43" s="88"/>
      <c r="D43" s="89"/>
      <c r="E43" s="89"/>
      <c r="F43" s="89"/>
      <c r="G43" s="90"/>
      <c r="H43" s="88"/>
      <c r="I43" s="89"/>
      <c r="J43" s="89"/>
      <c r="K43" s="89"/>
      <c r="L43" s="90"/>
      <c r="M43" s="88"/>
      <c r="N43" s="89"/>
      <c r="O43" s="89"/>
      <c r="P43" s="89"/>
      <c r="Q43" s="90"/>
      <c r="R43" s="88"/>
      <c r="S43" s="89"/>
      <c r="T43" s="89"/>
      <c r="U43" s="89"/>
      <c r="V43" s="90"/>
      <c r="W43" s="88"/>
      <c r="X43" s="89"/>
      <c r="Y43" s="89"/>
      <c r="Z43" s="89"/>
      <c r="AA43" s="90"/>
      <c r="AB43" s="88"/>
      <c r="AC43" s="89"/>
      <c r="AD43" s="89"/>
      <c r="AE43" s="89"/>
      <c r="AF43" s="90"/>
      <c r="AG43" s="89"/>
      <c r="AH43" s="155">
        <v>0</v>
      </c>
      <c r="AI43" s="155">
        <v>0</v>
      </c>
      <c r="AJ43" s="155">
        <v>0</v>
      </c>
      <c r="AK43" s="155">
        <v>0</v>
      </c>
      <c r="AL43" s="57"/>
      <c r="AM43" s="57" t="str">
        <f>IF(ПланОО!H43&gt;0,ПланОО!I43/ПланОО!H43,"-")</f>
        <v>-</v>
      </c>
      <c r="AN43" s="136"/>
      <c r="AO43" s="58"/>
      <c r="AP43" s="58"/>
      <c r="AQ43" s="58">
        <f t="shared" ca="1" si="56"/>
        <v>0</v>
      </c>
      <c r="AR43" s="58">
        <f t="shared" ca="1" si="52"/>
        <v>0</v>
      </c>
      <c r="AS43" s="58">
        <f t="shared" ca="1" si="52"/>
        <v>0</v>
      </c>
      <c r="AT43" s="58">
        <f t="shared" ca="1" si="52"/>
        <v>0</v>
      </c>
      <c r="AU43" s="58">
        <f t="shared" ca="1" si="52"/>
        <v>0</v>
      </c>
      <c r="AV43" s="58">
        <f t="shared" ca="1" si="52"/>
        <v>0</v>
      </c>
      <c r="AW43" s="58"/>
      <c r="AX43" s="58" t="str">
        <f t="shared" ca="1" si="57"/>
        <v/>
      </c>
      <c r="AY43" s="58" t="str">
        <f t="shared" ca="1" si="58"/>
        <v/>
      </c>
      <c r="AZ43" s="58" t="str">
        <f t="shared" ca="1" si="59"/>
        <v/>
      </c>
      <c r="BA43" s="58" t="str">
        <f t="shared" ca="1" si="60"/>
        <v/>
      </c>
      <c r="BB43" s="58" t="str">
        <f t="shared" ca="1" si="61"/>
        <v/>
      </c>
      <c r="BC43" s="58" t="str">
        <f t="shared" ca="1" si="62"/>
        <v/>
      </c>
      <c r="BD43" s="58"/>
      <c r="BE43" s="58" t="str">
        <f t="shared" ca="1" si="63"/>
        <v xml:space="preserve">     </v>
      </c>
      <c r="BF43" s="58" t="str">
        <f t="shared" ca="1" si="64"/>
        <v/>
      </c>
      <c r="BG43" s="58" t="str">
        <f t="shared" ca="1" si="65"/>
        <v/>
      </c>
      <c r="BH43" s="58"/>
      <c r="BI43" s="58">
        <f t="shared" ca="1" si="53"/>
        <v>0</v>
      </c>
      <c r="BJ43" s="58">
        <f t="shared" ca="1" si="53"/>
        <v>0</v>
      </c>
      <c r="BK43" s="58">
        <f t="shared" ca="1" si="53"/>
        <v>0</v>
      </c>
      <c r="BL43" s="58">
        <f t="shared" ca="1" si="53"/>
        <v>0</v>
      </c>
      <c r="BM43" s="58">
        <f t="shared" ca="1" si="53"/>
        <v>0</v>
      </c>
      <c r="BN43" s="58">
        <f t="shared" ca="1" si="53"/>
        <v>0</v>
      </c>
      <c r="BO43" s="58"/>
      <c r="BP43" s="58" t="str">
        <f t="shared" ca="1" si="66"/>
        <v/>
      </c>
      <c r="BQ43" s="58" t="str">
        <f t="shared" ca="1" si="67"/>
        <v/>
      </c>
      <c r="BR43" s="58" t="str">
        <f t="shared" ca="1" si="68"/>
        <v/>
      </c>
      <c r="BS43" s="58" t="str">
        <f t="shared" ca="1" si="69"/>
        <v/>
      </c>
      <c r="BT43" s="58" t="str">
        <f t="shared" ca="1" si="70"/>
        <v/>
      </c>
      <c r="BU43" s="58" t="str">
        <f t="shared" ca="1" si="71"/>
        <v/>
      </c>
      <c r="BV43" s="58"/>
      <c r="BW43" s="58" t="str">
        <f t="shared" ca="1" si="72"/>
        <v xml:space="preserve">     </v>
      </c>
      <c r="BX43" s="58" t="str">
        <f t="shared" ca="1" si="73"/>
        <v/>
      </c>
      <c r="BY43" s="58" t="str">
        <f t="shared" ca="1" si="74"/>
        <v/>
      </c>
      <c r="BZ43" s="58"/>
      <c r="CA43" s="58" t="str">
        <f t="shared" ca="1" si="54"/>
        <v/>
      </c>
      <c r="CB43" s="58" t="str">
        <f t="shared" ca="1" si="54"/>
        <v/>
      </c>
      <c r="CC43" s="58" t="str">
        <f t="shared" ca="1" si="54"/>
        <v/>
      </c>
      <c r="CD43" s="58" t="str">
        <f t="shared" ca="1" si="54"/>
        <v/>
      </c>
      <c r="CE43" s="58" t="str">
        <f t="shared" ca="1" si="54"/>
        <v/>
      </c>
      <c r="CF43" s="58" t="str">
        <f t="shared" ca="1" si="54"/>
        <v/>
      </c>
      <c r="CG43" s="58"/>
      <c r="CH43" s="58" t="str">
        <f t="shared" ca="1" si="75"/>
        <v xml:space="preserve">     </v>
      </c>
      <c r="CI43" s="58" t="str">
        <f t="shared" ca="1" si="76"/>
        <v/>
      </c>
      <c r="CJ43" s="58" t="str">
        <f t="shared" ca="1" si="77"/>
        <v/>
      </c>
      <c r="CK43" s="58"/>
      <c r="CL43" s="58" t="str">
        <f t="shared" ca="1" si="55"/>
        <v/>
      </c>
      <c r="CM43" s="58" t="str">
        <f t="shared" ca="1" si="55"/>
        <v/>
      </c>
      <c r="CN43" s="58" t="str">
        <f t="shared" ca="1" si="55"/>
        <v/>
      </c>
      <c r="CO43" s="58" t="str">
        <f t="shared" ca="1" si="55"/>
        <v/>
      </c>
      <c r="CP43" s="58" t="str">
        <f t="shared" ca="1" si="55"/>
        <v/>
      </c>
      <c r="CQ43" s="58" t="str">
        <f t="shared" ca="1" si="55"/>
        <v/>
      </c>
      <c r="CR43" s="58"/>
      <c r="CS43" s="58" t="str">
        <f t="shared" ca="1" si="78"/>
        <v xml:space="preserve">     </v>
      </c>
      <c r="CT43" s="58" t="str">
        <f t="shared" ca="1" si="79"/>
        <v/>
      </c>
      <c r="CU43" s="58" t="str">
        <f t="shared" ca="1" si="80"/>
        <v/>
      </c>
      <c r="DH43" s="58" t="str">
        <f t="shared" si="81"/>
        <v/>
      </c>
      <c r="DI43" s="58" t="str">
        <f t="shared" si="82"/>
        <v/>
      </c>
      <c r="DJ43" s="58" t="str">
        <f t="shared" si="83"/>
        <v/>
      </c>
      <c r="DK43" s="58" t="str">
        <f t="shared" si="84"/>
        <v/>
      </c>
      <c r="DL43" s="58" t="str">
        <f t="shared" si="85"/>
        <v/>
      </c>
      <c r="DM43" s="168" t="str">
        <f t="shared" si="86"/>
        <v/>
      </c>
    </row>
    <row r="44" spans="1:117" x14ac:dyDescent="0.25">
      <c r="A44" s="5" t="str">
        <f>A$10&amp;"."&amp;COUNTA(A$10:A43)</f>
        <v>Б1.Б.34</v>
      </c>
      <c r="B44" s="92"/>
      <c r="C44" s="88"/>
      <c r="D44" s="89"/>
      <c r="E44" s="89"/>
      <c r="F44" s="89"/>
      <c r="G44" s="90"/>
      <c r="H44" s="88"/>
      <c r="I44" s="89"/>
      <c r="J44" s="89"/>
      <c r="K44" s="89"/>
      <c r="L44" s="90"/>
      <c r="M44" s="88"/>
      <c r="N44" s="89"/>
      <c r="O44" s="89"/>
      <c r="P44" s="89"/>
      <c r="Q44" s="90"/>
      <c r="R44" s="88"/>
      <c r="S44" s="89"/>
      <c r="T44" s="89"/>
      <c r="U44" s="89"/>
      <c r="V44" s="90"/>
      <c r="W44" s="88"/>
      <c r="X44" s="89"/>
      <c r="Y44" s="89"/>
      <c r="Z44" s="89"/>
      <c r="AA44" s="90"/>
      <c r="AB44" s="88"/>
      <c r="AC44" s="89"/>
      <c r="AD44" s="89"/>
      <c r="AE44" s="89"/>
      <c r="AF44" s="90"/>
      <c r="AG44" s="89"/>
      <c r="AH44" s="155">
        <v>0</v>
      </c>
      <c r="AI44" s="155">
        <v>0</v>
      </c>
      <c r="AJ44" s="155">
        <v>0</v>
      </c>
      <c r="AK44" s="155">
        <v>0</v>
      </c>
      <c r="AL44" s="57"/>
      <c r="AM44" s="57" t="str">
        <f>IF(ПланОО!H44&gt;0,ПланОО!I44/ПланОО!H44,"-")</f>
        <v>-</v>
      </c>
      <c r="AN44" s="136"/>
      <c r="AO44" s="58"/>
      <c r="AP44" s="58"/>
      <c r="AQ44" s="58">
        <f t="shared" ca="1" si="56"/>
        <v>0</v>
      </c>
      <c r="AR44" s="58">
        <f t="shared" ca="1" si="52"/>
        <v>0</v>
      </c>
      <c r="AS44" s="58">
        <f t="shared" ca="1" si="52"/>
        <v>0</v>
      </c>
      <c r="AT44" s="58">
        <f t="shared" ca="1" si="52"/>
        <v>0</v>
      </c>
      <c r="AU44" s="58">
        <f t="shared" ca="1" si="52"/>
        <v>0</v>
      </c>
      <c r="AV44" s="58">
        <f t="shared" ca="1" si="52"/>
        <v>0</v>
      </c>
      <c r="AW44" s="58"/>
      <c r="AX44" s="58" t="str">
        <f t="shared" ca="1" si="57"/>
        <v/>
      </c>
      <c r="AY44" s="58" t="str">
        <f t="shared" ca="1" si="58"/>
        <v/>
      </c>
      <c r="AZ44" s="58" t="str">
        <f t="shared" ca="1" si="59"/>
        <v/>
      </c>
      <c r="BA44" s="58" t="str">
        <f t="shared" ca="1" si="60"/>
        <v/>
      </c>
      <c r="BB44" s="58" t="str">
        <f t="shared" ca="1" si="61"/>
        <v/>
      </c>
      <c r="BC44" s="58" t="str">
        <f t="shared" ca="1" si="62"/>
        <v/>
      </c>
      <c r="BD44" s="58"/>
      <c r="BE44" s="58" t="str">
        <f t="shared" ca="1" si="63"/>
        <v xml:space="preserve">     </v>
      </c>
      <c r="BF44" s="58" t="str">
        <f t="shared" ca="1" si="64"/>
        <v/>
      </c>
      <c r="BG44" s="58" t="str">
        <f t="shared" ca="1" si="65"/>
        <v/>
      </c>
      <c r="BH44" s="58"/>
      <c r="BI44" s="58">
        <f t="shared" ca="1" si="53"/>
        <v>0</v>
      </c>
      <c r="BJ44" s="58">
        <f t="shared" ca="1" si="53"/>
        <v>0</v>
      </c>
      <c r="BK44" s="58">
        <f t="shared" ca="1" si="53"/>
        <v>0</v>
      </c>
      <c r="BL44" s="58">
        <f t="shared" ca="1" si="53"/>
        <v>0</v>
      </c>
      <c r="BM44" s="58">
        <f t="shared" ca="1" si="53"/>
        <v>0</v>
      </c>
      <c r="BN44" s="58">
        <f t="shared" ca="1" si="53"/>
        <v>0</v>
      </c>
      <c r="BO44" s="58"/>
      <c r="BP44" s="58" t="str">
        <f t="shared" ca="1" si="66"/>
        <v/>
      </c>
      <c r="BQ44" s="58" t="str">
        <f t="shared" ca="1" si="67"/>
        <v/>
      </c>
      <c r="BR44" s="58" t="str">
        <f t="shared" ca="1" si="68"/>
        <v/>
      </c>
      <c r="BS44" s="58" t="str">
        <f t="shared" ca="1" si="69"/>
        <v/>
      </c>
      <c r="BT44" s="58" t="str">
        <f t="shared" ca="1" si="70"/>
        <v/>
      </c>
      <c r="BU44" s="58" t="str">
        <f t="shared" ca="1" si="71"/>
        <v/>
      </c>
      <c r="BV44" s="58"/>
      <c r="BW44" s="58" t="str">
        <f t="shared" ca="1" si="72"/>
        <v xml:space="preserve">     </v>
      </c>
      <c r="BX44" s="58" t="str">
        <f t="shared" ca="1" si="73"/>
        <v/>
      </c>
      <c r="BY44" s="58" t="str">
        <f t="shared" ca="1" si="74"/>
        <v/>
      </c>
      <c r="BZ44" s="58"/>
      <c r="CA44" s="58" t="str">
        <f t="shared" ca="1" si="54"/>
        <v/>
      </c>
      <c r="CB44" s="58" t="str">
        <f t="shared" ca="1" si="54"/>
        <v/>
      </c>
      <c r="CC44" s="58" t="str">
        <f t="shared" ca="1" si="54"/>
        <v/>
      </c>
      <c r="CD44" s="58" t="str">
        <f t="shared" ca="1" si="54"/>
        <v/>
      </c>
      <c r="CE44" s="58" t="str">
        <f t="shared" ca="1" si="54"/>
        <v/>
      </c>
      <c r="CF44" s="58" t="str">
        <f t="shared" ca="1" si="54"/>
        <v/>
      </c>
      <c r="CG44" s="58"/>
      <c r="CH44" s="58" t="str">
        <f t="shared" ca="1" si="75"/>
        <v xml:space="preserve">     </v>
      </c>
      <c r="CI44" s="58" t="str">
        <f t="shared" ca="1" si="76"/>
        <v/>
      </c>
      <c r="CJ44" s="58" t="str">
        <f t="shared" ca="1" si="77"/>
        <v/>
      </c>
      <c r="CK44" s="58"/>
      <c r="CL44" s="58" t="str">
        <f t="shared" ca="1" si="55"/>
        <v/>
      </c>
      <c r="CM44" s="58" t="str">
        <f t="shared" ca="1" si="55"/>
        <v/>
      </c>
      <c r="CN44" s="58" t="str">
        <f t="shared" ca="1" si="55"/>
        <v/>
      </c>
      <c r="CO44" s="58" t="str">
        <f t="shared" ca="1" si="55"/>
        <v/>
      </c>
      <c r="CP44" s="58" t="str">
        <f t="shared" ca="1" si="55"/>
        <v/>
      </c>
      <c r="CQ44" s="58" t="str">
        <f t="shared" ca="1" si="55"/>
        <v/>
      </c>
      <c r="CR44" s="58"/>
      <c r="CS44" s="58" t="str">
        <f t="shared" ca="1" si="78"/>
        <v xml:space="preserve">     </v>
      </c>
      <c r="CT44" s="58" t="str">
        <f t="shared" ca="1" si="79"/>
        <v/>
      </c>
      <c r="CU44" s="58" t="str">
        <f t="shared" ca="1" si="80"/>
        <v/>
      </c>
      <c r="DH44" s="58" t="str">
        <f t="shared" si="81"/>
        <v/>
      </c>
      <c r="DI44" s="58" t="str">
        <f t="shared" si="82"/>
        <v/>
      </c>
      <c r="DJ44" s="58" t="str">
        <f t="shared" si="83"/>
        <v/>
      </c>
      <c r="DK44" s="58" t="str">
        <f t="shared" si="84"/>
        <v/>
      </c>
      <c r="DL44" s="58" t="str">
        <f t="shared" si="85"/>
        <v/>
      </c>
      <c r="DM44" s="168" t="str">
        <f t="shared" si="86"/>
        <v/>
      </c>
    </row>
    <row r="45" spans="1:117" x14ac:dyDescent="0.25">
      <c r="A45" s="5" t="str">
        <f>A$10&amp;"."&amp;COUNTA(A$10:A44)</f>
        <v>Б1.Б.35</v>
      </c>
      <c r="B45" s="92"/>
      <c r="C45" s="88"/>
      <c r="D45" s="89"/>
      <c r="E45" s="89"/>
      <c r="F45" s="89"/>
      <c r="G45" s="90"/>
      <c r="H45" s="88"/>
      <c r="I45" s="89"/>
      <c r="J45" s="89"/>
      <c r="K45" s="89"/>
      <c r="L45" s="90"/>
      <c r="M45" s="88"/>
      <c r="N45" s="89"/>
      <c r="O45" s="89"/>
      <c r="P45" s="89"/>
      <c r="Q45" s="90"/>
      <c r="R45" s="88"/>
      <c r="S45" s="89"/>
      <c r="T45" s="89"/>
      <c r="U45" s="89"/>
      <c r="V45" s="90"/>
      <c r="W45" s="88"/>
      <c r="X45" s="89"/>
      <c r="Y45" s="89"/>
      <c r="Z45" s="89"/>
      <c r="AA45" s="90"/>
      <c r="AB45" s="88"/>
      <c r="AC45" s="89"/>
      <c r="AD45" s="89"/>
      <c r="AE45" s="89"/>
      <c r="AF45" s="90"/>
      <c r="AG45" s="89"/>
      <c r="AH45" s="155">
        <v>0</v>
      </c>
      <c r="AI45" s="155">
        <v>0</v>
      </c>
      <c r="AJ45" s="155">
        <v>0</v>
      </c>
      <c r="AK45" s="155">
        <v>0</v>
      </c>
      <c r="AL45" s="57"/>
      <c r="AM45" s="57" t="str">
        <f>IF(ПланОО!H45&gt;0,ПланОО!I45/ПланОО!H45,"-")</f>
        <v>-</v>
      </c>
      <c r="AN45" s="136"/>
      <c r="AO45" s="58"/>
      <c r="AP45" s="58"/>
      <c r="AQ45" s="58">
        <f t="shared" ca="1" si="56"/>
        <v>0</v>
      </c>
      <c r="AR45" s="58">
        <f t="shared" ca="1" si="52"/>
        <v>0</v>
      </c>
      <c r="AS45" s="58">
        <f t="shared" ca="1" si="52"/>
        <v>0</v>
      </c>
      <c r="AT45" s="58">
        <f t="shared" ca="1" si="52"/>
        <v>0</v>
      </c>
      <c r="AU45" s="58">
        <f t="shared" ca="1" si="52"/>
        <v>0</v>
      </c>
      <c r="AV45" s="58">
        <f t="shared" ca="1" si="52"/>
        <v>0</v>
      </c>
      <c r="AW45" s="58"/>
      <c r="AX45" s="58" t="str">
        <f t="shared" ca="1" si="57"/>
        <v/>
      </c>
      <c r="AY45" s="58" t="str">
        <f t="shared" ca="1" si="58"/>
        <v/>
      </c>
      <c r="AZ45" s="58" t="str">
        <f t="shared" ca="1" si="59"/>
        <v/>
      </c>
      <c r="BA45" s="58" t="str">
        <f t="shared" ca="1" si="60"/>
        <v/>
      </c>
      <c r="BB45" s="58" t="str">
        <f t="shared" ca="1" si="61"/>
        <v/>
      </c>
      <c r="BC45" s="58" t="str">
        <f t="shared" ca="1" si="62"/>
        <v/>
      </c>
      <c r="BD45" s="58"/>
      <c r="BE45" s="58" t="str">
        <f t="shared" ca="1" si="63"/>
        <v xml:space="preserve">     </v>
      </c>
      <c r="BF45" s="58" t="str">
        <f t="shared" ca="1" si="64"/>
        <v/>
      </c>
      <c r="BG45" s="58" t="str">
        <f t="shared" ca="1" si="65"/>
        <v/>
      </c>
      <c r="BH45" s="58"/>
      <c r="BI45" s="58">
        <f t="shared" ca="1" si="53"/>
        <v>0</v>
      </c>
      <c r="BJ45" s="58">
        <f t="shared" ca="1" si="53"/>
        <v>0</v>
      </c>
      <c r="BK45" s="58">
        <f t="shared" ca="1" si="53"/>
        <v>0</v>
      </c>
      <c r="BL45" s="58">
        <f t="shared" ca="1" si="53"/>
        <v>0</v>
      </c>
      <c r="BM45" s="58">
        <f t="shared" ca="1" si="53"/>
        <v>0</v>
      </c>
      <c r="BN45" s="58">
        <f t="shared" ca="1" si="53"/>
        <v>0</v>
      </c>
      <c r="BO45" s="58"/>
      <c r="BP45" s="58" t="str">
        <f t="shared" ca="1" si="66"/>
        <v/>
      </c>
      <c r="BQ45" s="58" t="str">
        <f t="shared" ca="1" si="67"/>
        <v/>
      </c>
      <c r="BR45" s="58" t="str">
        <f t="shared" ca="1" si="68"/>
        <v/>
      </c>
      <c r="BS45" s="58" t="str">
        <f t="shared" ca="1" si="69"/>
        <v/>
      </c>
      <c r="BT45" s="58" t="str">
        <f t="shared" ca="1" si="70"/>
        <v/>
      </c>
      <c r="BU45" s="58" t="str">
        <f t="shared" ca="1" si="71"/>
        <v/>
      </c>
      <c r="BV45" s="58"/>
      <c r="BW45" s="58" t="str">
        <f t="shared" ca="1" si="72"/>
        <v xml:space="preserve">     </v>
      </c>
      <c r="BX45" s="58" t="str">
        <f t="shared" ca="1" si="73"/>
        <v/>
      </c>
      <c r="BY45" s="58" t="str">
        <f t="shared" ca="1" si="74"/>
        <v/>
      </c>
      <c r="BZ45" s="58"/>
      <c r="CA45" s="58" t="str">
        <f t="shared" ca="1" si="54"/>
        <v/>
      </c>
      <c r="CB45" s="58" t="str">
        <f t="shared" ca="1" si="54"/>
        <v/>
      </c>
      <c r="CC45" s="58" t="str">
        <f t="shared" ca="1" si="54"/>
        <v/>
      </c>
      <c r="CD45" s="58" t="str">
        <f t="shared" ca="1" si="54"/>
        <v/>
      </c>
      <c r="CE45" s="58" t="str">
        <f t="shared" ca="1" si="54"/>
        <v/>
      </c>
      <c r="CF45" s="58" t="str">
        <f t="shared" ca="1" si="54"/>
        <v/>
      </c>
      <c r="CG45" s="58"/>
      <c r="CH45" s="58" t="str">
        <f t="shared" ca="1" si="75"/>
        <v xml:space="preserve">     </v>
      </c>
      <c r="CI45" s="58" t="str">
        <f t="shared" ca="1" si="76"/>
        <v/>
      </c>
      <c r="CJ45" s="58" t="str">
        <f t="shared" ca="1" si="77"/>
        <v/>
      </c>
      <c r="CK45" s="58"/>
      <c r="CL45" s="58" t="str">
        <f t="shared" ca="1" si="55"/>
        <v/>
      </c>
      <c r="CM45" s="58" t="str">
        <f t="shared" ca="1" si="55"/>
        <v/>
      </c>
      <c r="CN45" s="58" t="str">
        <f t="shared" ca="1" si="55"/>
        <v/>
      </c>
      <c r="CO45" s="58" t="str">
        <f t="shared" ca="1" si="55"/>
        <v/>
      </c>
      <c r="CP45" s="58" t="str">
        <f t="shared" ca="1" si="55"/>
        <v/>
      </c>
      <c r="CQ45" s="58" t="str">
        <f t="shared" ca="1" si="55"/>
        <v/>
      </c>
      <c r="CR45" s="58"/>
      <c r="CS45" s="58" t="str">
        <f t="shared" ca="1" si="78"/>
        <v xml:space="preserve">     </v>
      </c>
      <c r="CT45" s="58" t="str">
        <f t="shared" ca="1" si="79"/>
        <v/>
      </c>
      <c r="CU45" s="58" t="str">
        <f t="shared" ca="1" si="80"/>
        <v/>
      </c>
      <c r="DH45" s="58" t="str">
        <f t="shared" si="81"/>
        <v/>
      </c>
      <c r="DI45" s="58" t="str">
        <f t="shared" si="82"/>
        <v/>
      </c>
      <c r="DJ45" s="58" t="str">
        <f t="shared" si="83"/>
        <v/>
      </c>
      <c r="DK45" s="58" t="str">
        <f t="shared" si="84"/>
        <v/>
      </c>
      <c r="DL45" s="58" t="str">
        <f t="shared" si="85"/>
        <v/>
      </c>
      <c r="DM45" s="168" t="str">
        <f t="shared" si="86"/>
        <v/>
      </c>
    </row>
    <row r="46" spans="1:117" x14ac:dyDescent="0.25">
      <c r="A46" s="5" t="str">
        <f>A$10&amp;"."&amp;COUNTA(A$10:A45)</f>
        <v>Б1.Б.36</v>
      </c>
      <c r="B46" s="92"/>
      <c r="C46" s="88"/>
      <c r="D46" s="89"/>
      <c r="E46" s="89"/>
      <c r="F46" s="89"/>
      <c r="G46" s="90"/>
      <c r="H46" s="88"/>
      <c r="I46" s="89"/>
      <c r="J46" s="89"/>
      <c r="K46" s="89"/>
      <c r="L46" s="90"/>
      <c r="M46" s="88"/>
      <c r="N46" s="89"/>
      <c r="O46" s="89"/>
      <c r="P46" s="89"/>
      <c r="Q46" s="90"/>
      <c r="R46" s="88"/>
      <c r="S46" s="89"/>
      <c r="T46" s="89"/>
      <c r="U46" s="89"/>
      <c r="V46" s="90"/>
      <c r="W46" s="88"/>
      <c r="X46" s="89"/>
      <c r="Y46" s="89"/>
      <c r="Z46" s="89"/>
      <c r="AA46" s="90"/>
      <c r="AB46" s="88"/>
      <c r="AC46" s="89"/>
      <c r="AD46" s="89"/>
      <c r="AE46" s="89"/>
      <c r="AF46" s="90"/>
      <c r="AG46" s="89"/>
      <c r="AH46" s="155">
        <v>0</v>
      </c>
      <c r="AI46" s="155">
        <v>0</v>
      </c>
      <c r="AJ46" s="155">
        <v>0</v>
      </c>
      <c r="AK46" s="155">
        <v>0</v>
      </c>
      <c r="AL46" s="57"/>
      <c r="AM46" s="57" t="str">
        <f>IF(ПланОО!H46&gt;0,ПланОО!I46/ПланОО!H46,"-")</f>
        <v>-</v>
      </c>
      <c r="AN46" s="136"/>
      <c r="AO46" s="58"/>
      <c r="AP46" s="58"/>
      <c r="AQ46" s="58">
        <f t="shared" ca="1" si="56"/>
        <v>0</v>
      </c>
      <c r="AR46" s="58">
        <f t="shared" ca="1" si="52"/>
        <v>0</v>
      </c>
      <c r="AS46" s="58">
        <f t="shared" ca="1" si="52"/>
        <v>0</v>
      </c>
      <c r="AT46" s="58">
        <f t="shared" ca="1" si="52"/>
        <v>0</v>
      </c>
      <c r="AU46" s="58">
        <f t="shared" ca="1" si="52"/>
        <v>0</v>
      </c>
      <c r="AV46" s="58">
        <f t="shared" ca="1" si="52"/>
        <v>0</v>
      </c>
      <c r="AW46" s="58"/>
      <c r="AX46" s="58" t="str">
        <f t="shared" ca="1" si="57"/>
        <v/>
      </c>
      <c r="AY46" s="58" t="str">
        <f t="shared" ca="1" si="58"/>
        <v/>
      </c>
      <c r="AZ46" s="58" t="str">
        <f t="shared" ca="1" si="59"/>
        <v/>
      </c>
      <c r="BA46" s="58" t="str">
        <f t="shared" ca="1" si="60"/>
        <v/>
      </c>
      <c r="BB46" s="58" t="str">
        <f t="shared" ca="1" si="61"/>
        <v/>
      </c>
      <c r="BC46" s="58" t="str">
        <f t="shared" ca="1" si="62"/>
        <v/>
      </c>
      <c r="BD46" s="58"/>
      <c r="BE46" s="58" t="str">
        <f t="shared" ca="1" si="63"/>
        <v xml:space="preserve">     </v>
      </c>
      <c r="BF46" s="58" t="str">
        <f t="shared" ca="1" si="64"/>
        <v/>
      </c>
      <c r="BG46" s="58" t="str">
        <f t="shared" ca="1" si="65"/>
        <v/>
      </c>
      <c r="BH46" s="58"/>
      <c r="BI46" s="58">
        <f t="shared" ca="1" si="53"/>
        <v>0</v>
      </c>
      <c r="BJ46" s="58">
        <f t="shared" ca="1" si="53"/>
        <v>0</v>
      </c>
      <c r="BK46" s="58">
        <f t="shared" ca="1" si="53"/>
        <v>0</v>
      </c>
      <c r="BL46" s="58">
        <f t="shared" ca="1" si="53"/>
        <v>0</v>
      </c>
      <c r="BM46" s="58">
        <f t="shared" ca="1" si="53"/>
        <v>0</v>
      </c>
      <c r="BN46" s="58">
        <f t="shared" ca="1" si="53"/>
        <v>0</v>
      </c>
      <c r="BO46" s="58"/>
      <c r="BP46" s="58" t="str">
        <f t="shared" ca="1" si="66"/>
        <v/>
      </c>
      <c r="BQ46" s="58" t="str">
        <f t="shared" ca="1" si="67"/>
        <v/>
      </c>
      <c r="BR46" s="58" t="str">
        <f t="shared" ca="1" si="68"/>
        <v/>
      </c>
      <c r="BS46" s="58" t="str">
        <f t="shared" ca="1" si="69"/>
        <v/>
      </c>
      <c r="BT46" s="58" t="str">
        <f t="shared" ca="1" si="70"/>
        <v/>
      </c>
      <c r="BU46" s="58" t="str">
        <f t="shared" ca="1" si="71"/>
        <v/>
      </c>
      <c r="BV46" s="58"/>
      <c r="BW46" s="58" t="str">
        <f t="shared" ca="1" si="72"/>
        <v xml:space="preserve">     </v>
      </c>
      <c r="BX46" s="58" t="str">
        <f t="shared" ca="1" si="73"/>
        <v/>
      </c>
      <c r="BY46" s="58" t="str">
        <f t="shared" ca="1" si="74"/>
        <v/>
      </c>
      <c r="BZ46" s="58"/>
      <c r="CA46" s="58" t="str">
        <f t="shared" ca="1" si="54"/>
        <v/>
      </c>
      <c r="CB46" s="58" t="str">
        <f t="shared" ca="1" si="54"/>
        <v/>
      </c>
      <c r="CC46" s="58" t="str">
        <f t="shared" ca="1" si="54"/>
        <v/>
      </c>
      <c r="CD46" s="58" t="str">
        <f t="shared" ca="1" si="54"/>
        <v/>
      </c>
      <c r="CE46" s="58" t="str">
        <f t="shared" ca="1" si="54"/>
        <v/>
      </c>
      <c r="CF46" s="58" t="str">
        <f t="shared" ca="1" si="54"/>
        <v/>
      </c>
      <c r="CG46" s="58"/>
      <c r="CH46" s="58" t="str">
        <f t="shared" ca="1" si="75"/>
        <v xml:space="preserve">     </v>
      </c>
      <c r="CI46" s="58" t="str">
        <f t="shared" ca="1" si="76"/>
        <v/>
      </c>
      <c r="CJ46" s="58" t="str">
        <f t="shared" ca="1" si="77"/>
        <v/>
      </c>
      <c r="CK46" s="58"/>
      <c r="CL46" s="58" t="str">
        <f t="shared" ca="1" si="55"/>
        <v/>
      </c>
      <c r="CM46" s="58" t="str">
        <f t="shared" ca="1" si="55"/>
        <v/>
      </c>
      <c r="CN46" s="58" t="str">
        <f t="shared" ca="1" si="55"/>
        <v/>
      </c>
      <c r="CO46" s="58" t="str">
        <f t="shared" ca="1" si="55"/>
        <v/>
      </c>
      <c r="CP46" s="58" t="str">
        <f t="shared" ca="1" si="55"/>
        <v/>
      </c>
      <c r="CQ46" s="58" t="str">
        <f t="shared" ca="1" si="55"/>
        <v/>
      </c>
      <c r="CR46" s="58"/>
      <c r="CS46" s="58" t="str">
        <f t="shared" ca="1" si="78"/>
        <v xml:space="preserve">     </v>
      </c>
      <c r="CT46" s="58" t="str">
        <f t="shared" ca="1" si="79"/>
        <v/>
      </c>
      <c r="CU46" s="58" t="str">
        <f t="shared" ca="1" si="80"/>
        <v/>
      </c>
      <c r="DH46" s="58" t="str">
        <f t="shared" si="81"/>
        <v/>
      </c>
      <c r="DI46" s="58" t="str">
        <f t="shared" si="82"/>
        <v/>
      </c>
      <c r="DJ46" s="58" t="str">
        <f t="shared" si="83"/>
        <v/>
      </c>
      <c r="DK46" s="58" t="str">
        <f t="shared" si="84"/>
        <v/>
      </c>
      <c r="DL46" s="58" t="str">
        <f t="shared" si="85"/>
        <v/>
      </c>
      <c r="DM46" s="168" t="str">
        <f t="shared" si="86"/>
        <v/>
      </c>
    </row>
    <row r="47" spans="1:117" x14ac:dyDescent="0.25">
      <c r="A47" s="5" t="str">
        <f>A$10&amp;"."&amp;COUNTA(A$10:A46)</f>
        <v>Б1.Б.37</v>
      </c>
      <c r="B47" s="92"/>
      <c r="C47" s="88"/>
      <c r="D47" s="89"/>
      <c r="E47" s="89"/>
      <c r="F47" s="89"/>
      <c r="G47" s="90"/>
      <c r="H47" s="88"/>
      <c r="I47" s="89"/>
      <c r="J47" s="89"/>
      <c r="K47" s="89"/>
      <c r="L47" s="90"/>
      <c r="M47" s="88"/>
      <c r="N47" s="89"/>
      <c r="O47" s="89"/>
      <c r="P47" s="89"/>
      <c r="Q47" s="90"/>
      <c r="R47" s="88"/>
      <c r="S47" s="89"/>
      <c r="T47" s="89"/>
      <c r="U47" s="89"/>
      <c r="V47" s="90"/>
      <c r="W47" s="88"/>
      <c r="X47" s="89"/>
      <c r="Y47" s="89"/>
      <c r="Z47" s="89"/>
      <c r="AA47" s="90"/>
      <c r="AB47" s="88"/>
      <c r="AC47" s="89"/>
      <c r="AD47" s="89"/>
      <c r="AE47" s="89"/>
      <c r="AF47" s="90"/>
      <c r="AG47" s="89"/>
      <c r="AH47" s="155">
        <v>0</v>
      </c>
      <c r="AI47" s="155">
        <v>0</v>
      </c>
      <c r="AJ47" s="155">
        <v>0</v>
      </c>
      <c r="AK47" s="155">
        <v>0</v>
      </c>
      <c r="AL47" s="57"/>
      <c r="AM47" s="57" t="str">
        <f>IF(ПланОО!H47&gt;0,ПланОО!I47/ПланОО!H47,"-")</f>
        <v>-</v>
      </c>
      <c r="AN47" s="136"/>
      <c r="AO47" s="58"/>
      <c r="AP47" s="58"/>
      <c r="AQ47" s="58">
        <f t="shared" ca="1" si="56"/>
        <v>0</v>
      </c>
      <c r="AR47" s="58">
        <f t="shared" ca="1" si="52"/>
        <v>0</v>
      </c>
      <c r="AS47" s="58">
        <f t="shared" ca="1" si="52"/>
        <v>0</v>
      </c>
      <c r="AT47" s="58">
        <f t="shared" ca="1" si="52"/>
        <v>0</v>
      </c>
      <c r="AU47" s="58">
        <f t="shared" ca="1" si="52"/>
        <v>0</v>
      </c>
      <c r="AV47" s="58">
        <f t="shared" ca="1" si="52"/>
        <v>0</v>
      </c>
      <c r="AW47" s="58"/>
      <c r="AX47" s="58" t="str">
        <f t="shared" ca="1" si="57"/>
        <v/>
      </c>
      <c r="AY47" s="58" t="str">
        <f t="shared" ca="1" si="58"/>
        <v/>
      </c>
      <c r="AZ47" s="58" t="str">
        <f t="shared" ca="1" si="59"/>
        <v/>
      </c>
      <c r="BA47" s="58" t="str">
        <f t="shared" ca="1" si="60"/>
        <v/>
      </c>
      <c r="BB47" s="58" t="str">
        <f t="shared" ca="1" si="61"/>
        <v/>
      </c>
      <c r="BC47" s="58" t="str">
        <f t="shared" ca="1" si="62"/>
        <v/>
      </c>
      <c r="BD47" s="58"/>
      <c r="BE47" s="58" t="str">
        <f t="shared" ca="1" si="63"/>
        <v xml:space="preserve">     </v>
      </c>
      <c r="BF47" s="58" t="str">
        <f t="shared" ca="1" si="64"/>
        <v/>
      </c>
      <c r="BG47" s="58" t="str">
        <f t="shared" ca="1" si="65"/>
        <v/>
      </c>
      <c r="BH47" s="58"/>
      <c r="BI47" s="58">
        <f t="shared" ca="1" si="53"/>
        <v>0</v>
      </c>
      <c r="BJ47" s="58">
        <f t="shared" ca="1" si="53"/>
        <v>0</v>
      </c>
      <c r="BK47" s="58">
        <f t="shared" ca="1" si="53"/>
        <v>0</v>
      </c>
      <c r="BL47" s="58">
        <f t="shared" ca="1" si="53"/>
        <v>0</v>
      </c>
      <c r="BM47" s="58">
        <f t="shared" ca="1" si="53"/>
        <v>0</v>
      </c>
      <c r="BN47" s="58">
        <f t="shared" ca="1" si="53"/>
        <v>0</v>
      </c>
      <c r="BO47" s="58"/>
      <c r="BP47" s="58" t="str">
        <f t="shared" ca="1" si="66"/>
        <v/>
      </c>
      <c r="BQ47" s="58" t="str">
        <f t="shared" ca="1" si="67"/>
        <v/>
      </c>
      <c r="BR47" s="58" t="str">
        <f t="shared" ca="1" si="68"/>
        <v/>
      </c>
      <c r="BS47" s="58" t="str">
        <f t="shared" ca="1" si="69"/>
        <v/>
      </c>
      <c r="BT47" s="58" t="str">
        <f t="shared" ca="1" si="70"/>
        <v/>
      </c>
      <c r="BU47" s="58" t="str">
        <f t="shared" ca="1" si="71"/>
        <v/>
      </c>
      <c r="BV47" s="58"/>
      <c r="BW47" s="58" t="str">
        <f t="shared" ca="1" si="72"/>
        <v xml:space="preserve">     </v>
      </c>
      <c r="BX47" s="58" t="str">
        <f t="shared" ca="1" si="73"/>
        <v/>
      </c>
      <c r="BY47" s="58" t="str">
        <f t="shared" ca="1" si="74"/>
        <v/>
      </c>
      <c r="BZ47" s="58"/>
      <c r="CA47" s="58" t="str">
        <f t="shared" ca="1" si="54"/>
        <v/>
      </c>
      <c r="CB47" s="58" t="str">
        <f t="shared" ca="1" si="54"/>
        <v/>
      </c>
      <c r="CC47" s="58" t="str">
        <f t="shared" ca="1" si="54"/>
        <v/>
      </c>
      <c r="CD47" s="58" t="str">
        <f t="shared" ca="1" si="54"/>
        <v/>
      </c>
      <c r="CE47" s="58" t="str">
        <f t="shared" ca="1" si="54"/>
        <v/>
      </c>
      <c r="CF47" s="58" t="str">
        <f t="shared" ca="1" si="54"/>
        <v/>
      </c>
      <c r="CG47" s="58"/>
      <c r="CH47" s="58" t="str">
        <f t="shared" ca="1" si="75"/>
        <v xml:space="preserve">     </v>
      </c>
      <c r="CI47" s="58" t="str">
        <f t="shared" ca="1" si="76"/>
        <v/>
      </c>
      <c r="CJ47" s="58" t="str">
        <f t="shared" ca="1" si="77"/>
        <v/>
      </c>
      <c r="CK47" s="58"/>
      <c r="CL47" s="58" t="str">
        <f t="shared" ca="1" si="55"/>
        <v/>
      </c>
      <c r="CM47" s="58" t="str">
        <f t="shared" ca="1" si="55"/>
        <v/>
      </c>
      <c r="CN47" s="58" t="str">
        <f t="shared" ca="1" si="55"/>
        <v/>
      </c>
      <c r="CO47" s="58" t="str">
        <f t="shared" ca="1" si="55"/>
        <v/>
      </c>
      <c r="CP47" s="58" t="str">
        <f t="shared" ca="1" si="55"/>
        <v/>
      </c>
      <c r="CQ47" s="58" t="str">
        <f t="shared" ca="1" si="55"/>
        <v/>
      </c>
      <c r="CR47" s="58"/>
      <c r="CS47" s="58" t="str">
        <f t="shared" ca="1" si="78"/>
        <v xml:space="preserve">     </v>
      </c>
      <c r="CT47" s="58" t="str">
        <f t="shared" ca="1" si="79"/>
        <v/>
      </c>
      <c r="CU47" s="58" t="str">
        <f t="shared" ca="1" si="80"/>
        <v/>
      </c>
      <c r="DH47" s="58" t="str">
        <f t="shared" si="81"/>
        <v/>
      </c>
      <c r="DI47" s="58" t="str">
        <f t="shared" si="82"/>
        <v/>
      </c>
      <c r="DJ47" s="58" t="str">
        <f t="shared" si="83"/>
        <v/>
      </c>
      <c r="DK47" s="58" t="str">
        <f t="shared" si="84"/>
        <v/>
      </c>
      <c r="DL47" s="58" t="str">
        <f t="shared" si="85"/>
        <v/>
      </c>
      <c r="DM47" s="168" t="str">
        <f t="shared" si="86"/>
        <v/>
      </c>
    </row>
    <row r="48" spans="1:117" x14ac:dyDescent="0.25">
      <c r="A48" s="5" t="str">
        <f>A$10&amp;"."&amp;COUNTA(A$10:A47)</f>
        <v>Б1.Б.38</v>
      </c>
      <c r="B48" s="92"/>
      <c r="C48" s="88"/>
      <c r="D48" s="89"/>
      <c r="E48" s="89"/>
      <c r="F48" s="89"/>
      <c r="G48" s="90"/>
      <c r="H48" s="88"/>
      <c r="I48" s="89"/>
      <c r="J48" s="89"/>
      <c r="K48" s="89"/>
      <c r="L48" s="90"/>
      <c r="M48" s="88"/>
      <c r="N48" s="89"/>
      <c r="O48" s="89"/>
      <c r="P48" s="89"/>
      <c r="Q48" s="90"/>
      <c r="R48" s="88"/>
      <c r="S48" s="89"/>
      <c r="T48" s="89"/>
      <c r="U48" s="89"/>
      <c r="V48" s="90"/>
      <c r="W48" s="88"/>
      <c r="X48" s="89"/>
      <c r="Y48" s="89"/>
      <c r="Z48" s="89"/>
      <c r="AA48" s="90"/>
      <c r="AB48" s="88"/>
      <c r="AC48" s="89"/>
      <c r="AD48" s="89"/>
      <c r="AE48" s="89"/>
      <c r="AF48" s="90"/>
      <c r="AG48" s="89"/>
      <c r="AH48" s="155">
        <v>0</v>
      </c>
      <c r="AI48" s="155">
        <v>0</v>
      </c>
      <c r="AJ48" s="155">
        <v>0</v>
      </c>
      <c r="AK48" s="155">
        <v>0</v>
      </c>
      <c r="AL48" s="57"/>
      <c r="AM48" s="57" t="str">
        <f>IF(ПланОО!H48&gt;0,ПланОО!I48/ПланОО!H48,"-")</f>
        <v>-</v>
      </c>
      <c r="AN48" s="136"/>
      <c r="AO48" s="58"/>
      <c r="AP48" s="58"/>
      <c r="AQ48" s="58">
        <f t="shared" ca="1" si="56"/>
        <v>0</v>
      </c>
      <c r="AR48" s="58">
        <f t="shared" ca="1" si="52"/>
        <v>0</v>
      </c>
      <c r="AS48" s="58">
        <f t="shared" ca="1" si="52"/>
        <v>0</v>
      </c>
      <c r="AT48" s="58">
        <f t="shared" ca="1" si="52"/>
        <v>0</v>
      </c>
      <c r="AU48" s="58">
        <f t="shared" ca="1" si="52"/>
        <v>0</v>
      </c>
      <c r="AV48" s="58">
        <f t="shared" ca="1" si="52"/>
        <v>0</v>
      </c>
      <c r="AW48" s="58"/>
      <c r="AX48" s="58" t="str">
        <f t="shared" ca="1" si="57"/>
        <v/>
      </c>
      <c r="AY48" s="58" t="str">
        <f t="shared" ca="1" si="58"/>
        <v/>
      </c>
      <c r="AZ48" s="58" t="str">
        <f t="shared" ca="1" si="59"/>
        <v/>
      </c>
      <c r="BA48" s="58" t="str">
        <f t="shared" ca="1" si="60"/>
        <v/>
      </c>
      <c r="BB48" s="58" t="str">
        <f t="shared" ca="1" si="61"/>
        <v/>
      </c>
      <c r="BC48" s="58" t="str">
        <f t="shared" ca="1" si="62"/>
        <v/>
      </c>
      <c r="BD48" s="58"/>
      <c r="BE48" s="58" t="str">
        <f t="shared" ca="1" si="63"/>
        <v xml:space="preserve">     </v>
      </c>
      <c r="BF48" s="58" t="str">
        <f t="shared" ca="1" si="64"/>
        <v/>
      </c>
      <c r="BG48" s="58" t="str">
        <f t="shared" ca="1" si="65"/>
        <v/>
      </c>
      <c r="BH48" s="58"/>
      <c r="BI48" s="58">
        <f t="shared" ca="1" si="53"/>
        <v>0</v>
      </c>
      <c r="BJ48" s="58">
        <f t="shared" ca="1" si="53"/>
        <v>0</v>
      </c>
      <c r="BK48" s="58">
        <f t="shared" ca="1" si="53"/>
        <v>0</v>
      </c>
      <c r="BL48" s="58">
        <f t="shared" ca="1" si="53"/>
        <v>0</v>
      </c>
      <c r="BM48" s="58">
        <f t="shared" ca="1" si="53"/>
        <v>0</v>
      </c>
      <c r="BN48" s="58">
        <f t="shared" ca="1" si="53"/>
        <v>0</v>
      </c>
      <c r="BO48" s="58"/>
      <c r="BP48" s="58" t="str">
        <f t="shared" ca="1" si="66"/>
        <v/>
      </c>
      <c r="BQ48" s="58" t="str">
        <f t="shared" ca="1" si="67"/>
        <v/>
      </c>
      <c r="BR48" s="58" t="str">
        <f t="shared" ca="1" si="68"/>
        <v/>
      </c>
      <c r="BS48" s="58" t="str">
        <f t="shared" ca="1" si="69"/>
        <v/>
      </c>
      <c r="BT48" s="58" t="str">
        <f t="shared" ca="1" si="70"/>
        <v/>
      </c>
      <c r="BU48" s="58" t="str">
        <f t="shared" ca="1" si="71"/>
        <v/>
      </c>
      <c r="BV48" s="58"/>
      <c r="BW48" s="58" t="str">
        <f t="shared" ca="1" si="72"/>
        <v xml:space="preserve">     </v>
      </c>
      <c r="BX48" s="58" t="str">
        <f t="shared" ca="1" si="73"/>
        <v/>
      </c>
      <c r="BY48" s="58" t="str">
        <f t="shared" ca="1" si="74"/>
        <v/>
      </c>
      <c r="BZ48" s="58"/>
      <c r="CA48" s="58" t="str">
        <f t="shared" ca="1" si="54"/>
        <v/>
      </c>
      <c r="CB48" s="58" t="str">
        <f t="shared" ca="1" si="54"/>
        <v/>
      </c>
      <c r="CC48" s="58" t="str">
        <f t="shared" ca="1" si="54"/>
        <v/>
      </c>
      <c r="CD48" s="58" t="str">
        <f t="shared" ca="1" si="54"/>
        <v/>
      </c>
      <c r="CE48" s="58" t="str">
        <f t="shared" ca="1" si="54"/>
        <v/>
      </c>
      <c r="CF48" s="58" t="str">
        <f t="shared" ca="1" si="54"/>
        <v/>
      </c>
      <c r="CG48" s="58"/>
      <c r="CH48" s="58" t="str">
        <f t="shared" ca="1" si="75"/>
        <v xml:space="preserve">     </v>
      </c>
      <c r="CI48" s="58" t="str">
        <f t="shared" ca="1" si="76"/>
        <v/>
      </c>
      <c r="CJ48" s="58" t="str">
        <f t="shared" ca="1" si="77"/>
        <v/>
      </c>
      <c r="CK48" s="58"/>
      <c r="CL48" s="58" t="str">
        <f t="shared" ca="1" si="55"/>
        <v/>
      </c>
      <c r="CM48" s="58" t="str">
        <f t="shared" ca="1" si="55"/>
        <v/>
      </c>
      <c r="CN48" s="58" t="str">
        <f t="shared" ca="1" si="55"/>
        <v/>
      </c>
      <c r="CO48" s="58" t="str">
        <f t="shared" ca="1" si="55"/>
        <v/>
      </c>
      <c r="CP48" s="58" t="str">
        <f t="shared" ca="1" si="55"/>
        <v/>
      </c>
      <c r="CQ48" s="58" t="str">
        <f t="shared" ca="1" si="55"/>
        <v/>
      </c>
      <c r="CR48" s="58"/>
      <c r="CS48" s="58" t="str">
        <f t="shared" ca="1" si="78"/>
        <v xml:space="preserve">     </v>
      </c>
      <c r="CT48" s="58" t="str">
        <f t="shared" ca="1" si="79"/>
        <v/>
      </c>
      <c r="CU48" s="58" t="str">
        <f t="shared" ca="1" si="80"/>
        <v/>
      </c>
      <c r="DH48" s="58" t="str">
        <f t="shared" si="81"/>
        <v/>
      </c>
      <c r="DI48" s="58" t="str">
        <f t="shared" si="82"/>
        <v/>
      </c>
      <c r="DJ48" s="58" t="str">
        <f t="shared" si="83"/>
        <v/>
      </c>
      <c r="DK48" s="58" t="str">
        <f t="shared" si="84"/>
        <v/>
      </c>
      <c r="DL48" s="58" t="str">
        <f t="shared" si="85"/>
        <v/>
      </c>
      <c r="DM48" s="168" t="str">
        <f t="shared" si="86"/>
        <v/>
      </c>
    </row>
    <row r="49" spans="1:117" x14ac:dyDescent="0.25">
      <c r="A49" s="5" t="str">
        <f>A$10&amp;"."&amp;COUNTA(A$10:A48)</f>
        <v>Б1.Б.39</v>
      </c>
      <c r="B49" s="92"/>
      <c r="C49" s="88"/>
      <c r="D49" s="89"/>
      <c r="E49" s="89"/>
      <c r="F49" s="89"/>
      <c r="G49" s="90"/>
      <c r="H49" s="88"/>
      <c r="I49" s="89"/>
      <c r="J49" s="89"/>
      <c r="K49" s="89"/>
      <c r="L49" s="90"/>
      <c r="M49" s="88"/>
      <c r="N49" s="89"/>
      <c r="O49" s="89"/>
      <c r="P49" s="89"/>
      <c r="Q49" s="90"/>
      <c r="R49" s="88"/>
      <c r="S49" s="89"/>
      <c r="T49" s="89"/>
      <c r="U49" s="89"/>
      <c r="V49" s="90"/>
      <c r="W49" s="88"/>
      <c r="X49" s="89"/>
      <c r="Y49" s="89"/>
      <c r="Z49" s="89"/>
      <c r="AA49" s="90"/>
      <c r="AB49" s="88"/>
      <c r="AC49" s="89"/>
      <c r="AD49" s="89"/>
      <c r="AE49" s="89"/>
      <c r="AF49" s="90"/>
      <c r="AG49" s="89"/>
      <c r="AH49" s="155">
        <v>0</v>
      </c>
      <c r="AI49" s="155">
        <v>0</v>
      </c>
      <c r="AJ49" s="155">
        <v>0</v>
      </c>
      <c r="AK49" s="155">
        <v>0</v>
      </c>
      <c r="AL49" s="57"/>
      <c r="AM49" s="57" t="str">
        <f>IF(ПланОО!H49&gt;0,ПланОО!I49/ПланОО!H49,"-")</f>
        <v>-</v>
      </c>
      <c r="AN49" s="136"/>
      <c r="AO49" s="58"/>
      <c r="AP49" s="58"/>
      <c r="AQ49" s="58">
        <f t="shared" ca="1" si="56"/>
        <v>0</v>
      </c>
      <c r="AR49" s="58">
        <f t="shared" ca="1" si="52"/>
        <v>0</v>
      </c>
      <c r="AS49" s="58">
        <f t="shared" ca="1" si="52"/>
        <v>0</v>
      </c>
      <c r="AT49" s="58">
        <f t="shared" ca="1" si="52"/>
        <v>0</v>
      </c>
      <c r="AU49" s="58">
        <f t="shared" ca="1" si="52"/>
        <v>0</v>
      </c>
      <c r="AV49" s="58">
        <f t="shared" ca="1" si="52"/>
        <v>0</v>
      </c>
      <c r="AW49" s="58"/>
      <c r="AX49" s="58" t="str">
        <f t="shared" ca="1" si="57"/>
        <v/>
      </c>
      <c r="AY49" s="58" t="str">
        <f t="shared" ca="1" si="58"/>
        <v/>
      </c>
      <c r="AZ49" s="58" t="str">
        <f t="shared" ca="1" si="59"/>
        <v/>
      </c>
      <c r="BA49" s="58" t="str">
        <f t="shared" ca="1" si="60"/>
        <v/>
      </c>
      <c r="BB49" s="58" t="str">
        <f t="shared" ca="1" si="61"/>
        <v/>
      </c>
      <c r="BC49" s="58" t="str">
        <f t="shared" ca="1" si="62"/>
        <v/>
      </c>
      <c r="BD49" s="58"/>
      <c r="BE49" s="58" t="str">
        <f t="shared" ca="1" si="63"/>
        <v xml:space="preserve">     </v>
      </c>
      <c r="BF49" s="58" t="str">
        <f t="shared" ca="1" si="64"/>
        <v/>
      </c>
      <c r="BG49" s="58" t="str">
        <f t="shared" ca="1" si="65"/>
        <v/>
      </c>
      <c r="BH49" s="58"/>
      <c r="BI49" s="58">
        <f t="shared" ca="1" si="53"/>
        <v>0</v>
      </c>
      <c r="BJ49" s="58">
        <f t="shared" ca="1" si="53"/>
        <v>0</v>
      </c>
      <c r="BK49" s="58">
        <f t="shared" ca="1" si="53"/>
        <v>0</v>
      </c>
      <c r="BL49" s="58">
        <f t="shared" ca="1" si="53"/>
        <v>0</v>
      </c>
      <c r="BM49" s="58">
        <f t="shared" ca="1" si="53"/>
        <v>0</v>
      </c>
      <c r="BN49" s="58">
        <f t="shared" ca="1" si="53"/>
        <v>0</v>
      </c>
      <c r="BO49" s="58"/>
      <c r="BP49" s="58" t="str">
        <f t="shared" ca="1" si="66"/>
        <v/>
      </c>
      <c r="BQ49" s="58" t="str">
        <f t="shared" ca="1" si="67"/>
        <v/>
      </c>
      <c r="BR49" s="58" t="str">
        <f t="shared" ca="1" si="68"/>
        <v/>
      </c>
      <c r="BS49" s="58" t="str">
        <f t="shared" ca="1" si="69"/>
        <v/>
      </c>
      <c r="BT49" s="58" t="str">
        <f t="shared" ca="1" si="70"/>
        <v/>
      </c>
      <c r="BU49" s="58" t="str">
        <f t="shared" ca="1" si="71"/>
        <v/>
      </c>
      <c r="BV49" s="58"/>
      <c r="BW49" s="58" t="str">
        <f t="shared" ca="1" si="72"/>
        <v xml:space="preserve">     </v>
      </c>
      <c r="BX49" s="58" t="str">
        <f t="shared" ca="1" si="73"/>
        <v/>
      </c>
      <c r="BY49" s="58" t="str">
        <f t="shared" ca="1" si="74"/>
        <v/>
      </c>
      <c r="BZ49" s="58"/>
      <c r="CA49" s="58" t="str">
        <f t="shared" ca="1" si="54"/>
        <v/>
      </c>
      <c r="CB49" s="58" t="str">
        <f t="shared" ca="1" si="54"/>
        <v/>
      </c>
      <c r="CC49" s="58" t="str">
        <f t="shared" ca="1" si="54"/>
        <v/>
      </c>
      <c r="CD49" s="58" t="str">
        <f t="shared" ca="1" si="54"/>
        <v/>
      </c>
      <c r="CE49" s="58" t="str">
        <f t="shared" ca="1" si="54"/>
        <v/>
      </c>
      <c r="CF49" s="58" t="str">
        <f t="shared" ca="1" si="54"/>
        <v/>
      </c>
      <c r="CG49" s="58"/>
      <c r="CH49" s="58" t="str">
        <f t="shared" ca="1" si="75"/>
        <v xml:space="preserve">     </v>
      </c>
      <c r="CI49" s="58" t="str">
        <f t="shared" ca="1" si="76"/>
        <v/>
      </c>
      <c r="CJ49" s="58" t="str">
        <f t="shared" ca="1" si="77"/>
        <v/>
      </c>
      <c r="CK49" s="58"/>
      <c r="CL49" s="58" t="str">
        <f t="shared" ca="1" si="55"/>
        <v/>
      </c>
      <c r="CM49" s="58" t="str">
        <f t="shared" ca="1" si="55"/>
        <v/>
      </c>
      <c r="CN49" s="58" t="str">
        <f t="shared" ca="1" si="55"/>
        <v/>
      </c>
      <c r="CO49" s="58" t="str">
        <f t="shared" ca="1" si="55"/>
        <v/>
      </c>
      <c r="CP49" s="58" t="str">
        <f t="shared" ca="1" si="55"/>
        <v/>
      </c>
      <c r="CQ49" s="58" t="str">
        <f t="shared" ca="1" si="55"/>
        <v/>
      </c>
      <c r="CR49" s="58"/>
      <c r="CS49" s="58" t="str">
        <f t="shared" ca="1" si="78"/>
        <v xml:space="preserve">     </v>
      </c>
      <c r="CT49" s="58" t="str">
        <f t="shared" ca="1" si="79"/>
        <v/>
      </c>
      <c r="CU49" s="58" t="str">
        <f t="shared" ca="1" si="80"/>
        <v/>
      </c>
      <c r="DH49" s="58" t="str">
        <f t="shared" si="81"/>
        <v/>
      </c>
      <c r="DI49" s="58" t="str">
        <f t="shared" si="82"/>
        <v/>
      </c>
      <c r="DJ49" s="58" t="str">
        <f t="shared" si="83"/>
        <v/>
      </c>
      <c r="DK49" s="58" t="str">
        <f t="shared" si="84"/>
        <v/>
      </c>
      <c r="DL49" s="58" t="str">
        <f t="shared" si="85"/>
        <v/>
      </c>
      <c r="DM49" s="168" t="str">
        <f t="shared" si="86"/>
        <v/>
      </c>
    </row>
    <row r="50" spans="1:117" x14ac:dyDescent="0.25">
      <c r="A50" s="5" t="str">
        <f>A$10&amp;"."&amp;COUNTA(A$10:A49)</f>
        <v>Б1.Б.40</v>
      </c>
      <c r="B50" s="92"/>
      <c r="C50" s="88"/>
      <c r="D50" s="89"/>
      <c r="E50" s="89"/>
      <c r="F50" s="89"/>
      <c r="G50" s="90"/>
      <c r="H50" s="88"/>
      <c r="I50" s="89"/>
      <c r="J50" s="89"/>
      <c r="K50" s="89"/>
      <c r="L50" s="90"/>
      <c r="M50" s="88"/>
      <c r="N50" s="89"/>
      <c r="O50" s="89"/>
      <c r="P50" s="89"/>
      <c r="Q50" s="90"/>
      <c r="R50" s="88"/>
      <c r="S50" s="89"/>
      <c r="T50" s="89"/>
      <c r="U50" s="89"/>
      <c r="V50" s="90"/>
      <c r="W50" s="88"/>
      <c r="X50" s="89"/>
      <c r="Y50" s="89"/>
      <c r="Z50" s="89"/>
      <c r="AA50" s="90"/>
      <c r="AB50" s="88"/>
      <c r="AC50" s="89"/>
      <c r="AD50" s="89"/>
      <c r="AE50" s="89"/>
      <c r="AF50" s="90"/>
      <c r="AG50" s="89"/>
      <c r="AH50" s="155">
        <v>0</v>
      </c>
      <c r="AI50" s="155">
        <v>0</v>
      </c>
      <c r="AJ50" s="155">
        <v>0</v>
      </c>
      <c r="AK50" s="155">
        <v>0</v>
      </c>
      <c r="AL50" s="57"/>
      <c r="AM50" s="57" t="str">
        <f>IF(ПланОО!H50&gt;0,ПланОО!I50/ПланОО!H50,"-")</f>
        <v>-</v>
      </c>
      <c r="AN50" s="136"/>
      <c r="AO50" s="58"/>
      <c r="AP50" s="58"/>
      <c r="AQ50" s="58">
        <f t="shared" ca="1" si="56"/>
        <v>0</v>
      </c>
      <c r="AR50" s="58">
        <f t="shared" ref="AR50:AV62" ca="1" si="87">IF(OFFSET($G50,0,(AR$2-1)*5,1,1)=$AW$2,-1*AR$2,IF(OFFSET($G50,0,(AR$2-1)*5,1,1)=$AW$3,AR$2,0))</f>
        <v>0</v>
      </c>
      <c r="AS50" s="58">
        <f t="shared" ca="1" si="87"/>
        <v>0</v>
      </c>
      <c r="AT50" s="58">
        <f t="shared" ca="1" si="87"/>
        <v>0</v>
      </c>
      <c r="AU50" s="58">
        <f t="shared" ca="1" si="87"/>
        <v>0</v>
      </c>
      <c r="AV50" s="58">
        <f t="shared" ca="1" si="87"/>
        <v>0</v>
      </c>
      <c r="AW50" s="58"/>
      <c r="AX50" s="58" t="str">
        <f t="shared" ca="1" si="57"/>
        <v/>
      </c>
      <c r="AY50" s="58" t="str">
        <f t="shared" ca="1" si="58"/>
        <v/>
      </c>
      <c r="AZ50" s="58" t="str">
        <f t="shared" ca="1" si="59"/>
        <v/>
      </c>
      <c r="BA50" s="58" t="str">
        <f t="shared" ca="1" si="60"/>
        <v/>
      </c>
      <c r="BB50" s="58" t="str">
        <f t="shared" ca="1" si="61"/>
        <v/>
      </c>
      <c r="BC50" s="58" t="str">
        <f t="shared" ca="1" si="62"/>
        <v/>
      </c>
      <c r="BD50" s="58"/>
      <c r="BE50" s="58" t="str">
        <f t="shared" ca="1" si="63"/>
        <v xml:space="preserve">     </v>
      </c>
      <c r="BF50" s="58" t="str">
        <f t="shared" ca="1" si="64"/>
        <v/>
      </c>
      <c r="BG50" s="58" t="str">
        <f t="shared" ca="1" si="65"/>
        <v/>
      </c>
      <c r="BH50" s="58"/>
      <c r="BI50" s="58">
        <f t="shared" ref="BI50:BN62" ca="1" si="88">IF(OFFSET($G50,0,(BI$2-1)*5,1,1)=$BO$1,-1*BI$2,IF(OFFSET($G50,0,(BI$2-1)*5,1,1)=$BO$3,BI$2,0))</f>
        <v>0</v>
      </c>
      <c r="BJ50" s="58">
        <f t="shared" ca="1" si="88"/>
        <v>0</v>
      </c>
      <c r="BK50" s="58">
        <f t="shared" ca="1" si="88"/>
        <v>0</v>
      </c>
      <c r="BL50" s="58">
        <f t="shared" ca="1" si="88"/>
        <v>0</v>
      </c>
      <c r="BM50" s="58">
        <f t="shared" ca="1" si="88"/>
        <v>0</v>
      </c>
      <c r="BN50" s="58">
        <f t="shared" ca="1" si="88"/>
        <v>0</v>
      </c>
      <c r="BO50" s="58"/>
      <c r="BP50" s="58" t="str">
        <f t="shared" ca="1" si="66"/>
        <v/>
      </c>
      <c r="BQ50" s="58" t="str">
        <f t="shared" ca="1" si="67"/>
        <v/>
      </c>
      <c r="BR50" s="58" t="str">
        <f t="shared" ca="1" si="68"/>
        <v/>
      </c>
      <c r="BS50" s="58" t="str">
        <f t="shared" ca="1" si="69"/>
        <v/>
      </c>
      <c r="BT50" s="58" t="str">
        <f t="shared" ca="1" si="70"/>
        <v/>
      </c>
      <c r="BU50" s="58" t="str">
        <f t="shared" ca="1" si="71"/>
        <v/>
      </c>
      <c r="BV50" s="58"/>
      <c r="BW50" s="58" t="str">
        <f t="shared" ca="1" si="72"/>
        <v xml:space="preserve">     </v>
      </c>
      <c r="BX50" s="58" t="str">
        <f t="shared" ca="1" si="73"/>
        <v/>
      </c>
      <c r="BY50" s="58" t="str">
        <f t="shared" ca="1" si="74"/>
        <v/>
      </c>
      <c r="BZ50" s="58"/>
      <c r="CA50" s="58" t="str">
        <f t="shared" ref="CA50:CF62" ca="1" si="89">IF(SUM(OFFSET($D50,0,(CA$2-1)*5,1,3))&gt;$CH$2,CA$2,"")</f>
        <v/>
      </c>
      <c r="CB50" s="58" t="str">
        <f t="shared" ca="1" si="89"/>
        <v/>
      </c>
      <c r="CC50" s="58" t="str">
        <f t="shared" ca="1" si="89"/>
        <v/>
      </c>
      <c r="CD50" s="58" t="str">
        <f t="shared" ca="1" si="89"/>
        <v/>
      </c>
      <c r="CE50" s="58" t="str">
        <f t="shared" ca="1" si="89"/>
        <v/>
      </c>
      <c r="CF50" s="58" t="str">
        <f t="shared" ca="1" si="89"/>
        <v/>
      </c>
      <c r="CG50" s="58"/>
      <c r="CH50" s="58" t="str">
        <f t="shared" ca="1" si="75"/>
        <v xml:space="preserve">     </v>
      </c>
      <c r="CI50" s="58" t="str">
        <f t="shared" ca="1" si="76"/>
        <v/>
      </c>
      <c r="CJ50" s="58" t="str">
        <f t="shared" ca="1" si="77"/>
        <v/>
      </c>
      <c r="CK50" s="58"/>
      <c r="CL50" s="58" t="str">
        <f t="shared" ref="CL50:CQ62" ca="1" si="90">IF(OFFSET($G50,0,(CL$2-1)*5,1,1)=$CR$1,CL$2,"")</f>
        <v/>
      </c>
      <c r="CM50" s="58" t="str">
        <f t="shared" ca="1" si="90"/>
        <v/>
      </c>
      <c r="CN50" s="58" t="str">
        <f t="shared" ca="1" si="90"/>
        <v/>
      </c>
      <c r="CO50" s="58" t="str">
        <f t="shared" ca="1" si="90"/>
        <v/>
      </c>
      <c r="CP50" s="58" t="str">
        <f t="shared" ca="1" si="90"/>
        <v/>
      </c>
      <c r="CQ50" s="58" t="str">
        <f t="shared" ca="1" si="90"/>
        <v/>
      </c>
      <c r="CR50" s="58"/>
      <c r="CS50" s="58" t="str">
        <f t="shared" ca="1" si="78"/>
        <v xml:space="preserve">     </v>
      </c>
      <c r="CT50" s="58" t="str">
        <f t="shared" ca="1" si="79"/>
        <v/>
      </c>
      <c r="CU50" s="58" t="str">
        <f t="shared" ca="1" si="80"/>
        <v/>
      </c>
      <c r="DH50" s="58" t="str">
        <f t="shared" si="81"/>
        <v/>
      </c>
      <c r="DI50" s="58" t="str">
        <f t="shared" si="82"/>
        <v/>
      </c>
      <c r="DJ50" s="58" t="str">
        <f t="shared" si="83"/>
        <v/>
      </c>
      <c r="DK50" s="58" t="str">
        <f t="shared" si="84"/>
        <v/>
      </c>
      <c r="DL50" s="58" t="str">
        <f t="shared" si="85"/>
        <v/>
      </c>
      <c r="DM50" s="168" t="str">
        <f t="shared" si="86"/>
        <v/>
      </c>
    </row>
    <row r="51" spans="1:117" x14ac:dyDescent="0.25">
      <c r="A51" s="5" t="str">
        <f>A$10&amp;"."&amp;COUNTA(A$10:A50)</f>
        <v>Б1.Б.41</v>
      </c>
      <c r="B51" s="92"/>
      <c r="C51" s="88"/>
      <c r="D51" s="89"/>
      <c r="E51" s="89"/>
      <c r="F51" s="89"/>
      <c r="G51" s="90"/>
      <c r="H51" s="88"/>
      <c r="I51" s="89"/>
      <c r="J51" s="89"/>
      <c r="K51" s="89"/>
      <c r="L51" s="90"/>
      <c r="M51" s="88"/>
      <c r="N51" s="89"/>
      <c r="O51" s="89"/>
      <c r="P51" s="89"/>
      <c r="Q51" s="90"/>
      <c r="R51" s="88"/>
      <c r="S51" s="89"/>
      <c r="T51" s="89"/>
      <c r="U51" s="89"/>
      <c r="V51" s="90"/>
      <c r="W51" s="88"/>
      <c r="X51" s="89"/>
      <c r="Y51" s="89"/>
      <c r="Z51" s="89"/>
      <c r="AA51" s="90"/>
      <c r="AB51" s="88"/>
      <c r="AC51" s="89"/>
      <c r="AD51" s="89"/>
      <c r="AE51" s="89"/>
      <c r="AF51" s="90"/>
      <c r="AG51" s="89"/>
      <c r="AH51" s="155">
        <v>0</v>
      </c>
      <c r="AI51" s="155">
        <v>0</v>
      </c>
      <c r="AJ51" s="155">
        <v>0</v>
      </c>
      <c r="AK51" s="155">
        <v>0</v>
      </c>
      <c r="AL51" s="57"/>
      <c r="AM51" s="57" t="str">
        <f>IF(ПланОО!H51&gt;0,ПланОО!I51/ПланОО!H51,"-")</f>
        <v>-</v>
      </c>
      <c r="AN51" s="136"/>
      <c r="AO51" s="58"/>
      <c r="AP51" s="58"/>
      <c r="AQ51" s="58">
        <f t="shared" ca="1" si="56"/>
        <v>0</v>
      </c>
      <c r="AR51" s="58">
        <f t="shared" ca="1" si="87"/>
        <v>0</v>
      </c>
      <c r="AS51" s="58">
        <f t="shared" ca="1" si="87"/>
        <v>0</v>
      </c>
      <c r="AT51" s="58">
        <f t="shared" ca="1" si="87"/>
        <v>0</v>
      </c>
      <c r="AU51" s="58">
        <f t="shared" ca="1" si="87"/>
        <v>0</v>
      </c>
      <c r="AV51" s="58">
        <f t="shared" ca="1" si="87"/>
        <v>0</v>
      </c>
      <c r="AW51" s="58"/>
      <c r="AX51" s="58" t="str">
        <f t="shared" ca="1" si="57"/>
        <v/>
      </c>
      <c r="AY51" s="58" t="str">
        <f t="shared" ca="1" si="58"/>
        <v/>
      </c>
      <c r="AZ51" s="58" t="str">
        <f t="shared" ca="1" si="59"/>
        <v/>
      </c>
      <c r="BA51" s="58" t="str">
        <f t="shared" ca="1" si="60"/>
        <v/>
      </c>
      <c r="BB51" s="58" t="str">
        <f t="shared" ca="1" si="61"/>
        <v/>
      </c>
      <c r="BC51" s="58" t="str">
        <f t="shared" ca="1" si="62"/>
        <v/>
      </c>
      <c r="BD51" s="58"/>
      <c r="BE51" s="58" t="str">
        <f t="shared" ca="1" si="63"/>
        <v xml:space="preserve">     </v>
      </c>
      <c r="BF51" s="58" t="str">
        <f t="shared" ca="1" si="64"/>
        <v/>
      </c>
      <c r="BG51" s="58" t="str">
        <f t="shared" ca="1" si="65"/>
        <v/>
      </c>
      <c r="BH51" s="58"/>
      <c r="BI51" s="58">
        <f t="shared" ca="1" si="88"/>
        <v>0</v>
      </c>
      <c r="BJ51" s="58">
        <f t="shared" ca="1" si="88"/>
        <v>0</v>
      </c>
      <c r="BK51" s="58">
        <f t="shared" ca="1" si="88"/>
        <v>0</v>
      </c>
      <c r="BL51" s="58">
        <f t="shared" ca="1" si="88"/>
        <v>0</v>
      </c>
      <c r="BM51" s="58">
        <f t="shared" ca="1" si="88"/>
        <v>0</v>
      </c>
      <c r="BN51" s="58">
        <f t="shared" ca="1" si="88"/>
        <v>0</v>
      </c>
      <c r="BO51" s="58"/>
      <c r="BP51" s="58" t="str">
        <f t="shared" ca="1" si="66"/>
        <v/>
      </c>
      <c r="BQ51" s="58" t="str">
        <f t="shared" ca="1" si="67"/>
        <v/>
      </c>
      <c r="BR51" s="58" t="str">
        <f t="shared" ca="1" si="68"/>
        <v/>
      </c>
      <c r="BS51" s="58" t="str">
        <f t="shared" ca="1" si="69"/>
        <v/>
      </c>
      <c r="BT51" s="58" t="str">
        <f t="shared" ca="1" si="70"/>
        <v/>
      </c>
      <c r="BU51" s="58" t="str">
        <f t="shared" ca="1" si="71"/>
        <v/>
      </c>
      <c r="BV51" s="58"/>
      <c r="BW51" s="58" t="str">
        <f t="shared" ca="1" si="72"/>
        <v xml:space="preserve">     </v>
      </c>
      <c r="BX51" s="58" t="str">
        <f t="shared" ca="1" si="73"/>
        <v/>
      </c>
      <c r="BY51" s="58" t="str">
        <f t="shared" ca="1" si="74"/>
        <v/>
      </c>
      <c r="BZ51" s="58"/>
      <c r="CA51" s="58" t="str">
        <f t="shared" ca="1" si="89"/>
        <v/>
      </c>
      <c r="CB51" s="58" t="str">
        <f t="shared" ca="1" si="89"/>
        <v/>
      </c>
      <c r="CC51" s="58" t="str">
        <f t="shared" ca="1" si="89"/>
        <v/>
      </c>
      <c r="CD51" s="58" t="str">
        <f t="shared" ca="1" si="89"/>
        <v/>
      </c>
      <c r="CE51" s="58" t="str">
        <f t="shared" ca="1" si="89"/>
        <v/>
      </c>
      <c r="CF51" s="58" t="str">
        <f t="shared" ca="1" si="89"/>
        <v/>
      </c>
      <c r="CG51" s="58"/>
      <c r="CH51" s="58" t="str">
        <f t="shared" ca="1" si="75"/>
        <v xml:space="preserve">     </v>
      </c>
      <c r="CI51" s="58" t="str">
        <f t="shared" ca="1" si="76"/>
        <v/>
      </c>
      <c r="CJ51" s="58" t="str">
        <f t="shared" ca="1" si="77"/>
        <v/>
      </c>
      <c r="CK51" s="58"/>
      <c r="CL51" s="58" t="str">
        <f t="shared" ca="1" si="90"/>
        <v/>
      </c>
      <c r="CM51" s="58" t="str">
        <f t="shared" ca="1" si="90"/>
        <v/>
      </c>
      <c r="CN51" s="58" t="str">
        <f t="shared" ca="1" si="90"/>
        <v/>
      </c>
      <c r="CO51" s="58" t="str">
        <f t="shared" ca="1" si="90"/>
        <v/>
      </c>
      <c r="CP51" s="58" t="str">
        <f t="shared" ca="1" si="90"/>
        <v/>
      </c>
      <c r="CQ51" s="58" t="str">
        <f t="shared" ca="1" si="90"/>
        <v/>
      </c>
      <c r="CR51" s="58"/>
      <c r="CS51" s="58" t="str">
        <f t="shared" ca="1" si="78"/>
        <v xml:space="preserve">     </v>
      </c>
      <c r="CT51" s="58" t="str">
        <f t="shared" ca="1" si="79"/>
        <v/>
      </c>
      <c r="CU51" s="58" t="str">
        <f t="shared" ca="1" si="80"/>
        <v/>
      </c>
      <c r="DH51" s="58" t="str">
        <f t="shared" si="81"/>
        <v/>
      </c>
      <c r="DI51" s="58" t="str">
        <f t="shared" si="82"/>
        <v/>
      </c>
      <c r="DJ51" s="58" t="str">
        <f t="shared" si="83"/>
        <v/>
      </c>
      <c r="DK51" s="58" t="str">
        <f t="shared" si="84"/>
        <v/>
      </c>
      <c r="DL51" s="58" t="str">
        <f t="shared" si="85"/>
        <v/>
      </c>
      <c r="DM51" s="168" t="str">
        <f t="shared" si="86"/>
        <v/>
      </c>
    </row>
    <row r="52" spans="1:117" x14ac:dyDescent="0.25">
      <c r="A52" s="5" t="str">
        <f>A$10&amp;"."&amp;COUNTA(A$10:A51)</f>
        <v>Б1.Б.42</v>
      </c>
      <c r="B52" s="92"/>
      <c r="C52" s="88"/>
      <c r="D52" s="89"/>
      <c r="E52" s="89"/>
      <c r="F52" s="89"/>
      <c r="G52" s="90"/>
      <c r="H52" s="88"/>
      <c r="I52" s="89"/>
      <c r="J52" s="89"/>
      <c r="K52" s="89"/>
      <c r="L52" s="90"/>
      <c r="M52" s="88"/>
      <c r="N52" s="89"/>
      <c r="O52" s="89"/>
      <c r="P52" s="89"/>
      <c r="Q52" s="90"/>
      <c r="R52" s="88"/>
      <c r="S52" s="89"/>
      <c r="T52" s="89"/>
      <c r="U52" s="89"/>
      <c r="V52" s="90"/>
      <c r="W52" s="88"/>
      <c r="X52" s="89"/>
      <c r="Y52" s="89"/>
      <c r="Z52" s="89"/>
      <c r="AA52" s="90"/>
      <c r="AB52" s="88"/>
      <c r="AC52" s="89"/>
      <c r="AD52" s="89"/>
      <c r="AE52" s="89"/>
      <c r="AF52" s="90"/>
      <c r="AG52" s="89"/>
      <c r="AH52" s="155">
        <v>0</v>
      </c>
      <c r="AI52" s="155">
        <v>0</v>
      </c>
      <c r="AJ52" s="155">
        <v>0</v>
      </c>
      <c r="AK52" s="155">
        <v>0</v>
      </c>
      <c r="AL52" s="57"/>
      <c r="AM52" s="57" t="str">
        <f>IF(ПланОО!H52&gt;0,ПланОО!I52/ПланОО!H52,"-")</f>
        <v>-</v>
      </c>
      <c r="AN52" s="136"/>
      <c r="AO52" s="58"/>
      <c r="AP52" s="58"/>
      <c r="AQ52" s="58">
        <f t="shared" ca="1" si="56"/>
        <v>0</v>
      </c>
      <c r="AR52" s="58">
        <f t="shared" ca="1" si="87"/>
        <v>0</v>
      </c>
      <c r="AS52" s="58">
        <f t="shared" ca="1" si="87"/>
        <v>0</v>
      </c>
      <c r="AT52" s="58">
        <f t="shared" ca="1" si="87"/>
        <v>0</v>
      </c>
      <c r="AU52" s="58">
        <f t="shared" ca="1" si="87"/>
        <v>0</v>
      </c>
      <c r="AV52" s="58">
        <f t="shared" ca="1" si="87"/>
        <v>0</v>
      </c>
      <c r="AW52" s="58"/>
      <c r="AX52" s="58" t="str">
        <f t="shared" ca="1" si="57"/>
        <v/>
      </c>
      <c r="AY52" s="58" t="str">
        <f t="shared" ca="1" si="58"/>
        <v/>
      </c>
      <c r="AZ52" s="58" t="str">
        <f t="shared" ca="1" si="59"/>
        <v/>
      </c>
      <c r="BA52" s="58" t="str">
        <f t="shared" ca="1" si="60"/>
        <v/>
      </c>
      <c r="BB52" s="58" t="str">
        <f t="shared" ca="1" si="61"/>
        <v/>
      </c>
      <c r="BC52" s="58" t="str">
        <f t="shared" ca="1" si="62"/>
        <v/>
      </c>
      <c r="BD52" s="58"/>
      <c r="BE52" s="58" t="str">
        <f t="shared" ca="1" si="63"/>
        <v xml:space="preserve">     </v>
      </c>
      <c r="BF52" s="58" t="str">
        <f t="shared" ca="1" si="64"/>
        <v/>
      </c>
      <c r="BG52" s="58" t="str">
        <f t="shared" ca="1" si="65"/>
        <v/>
      </c>
      <c r="BH52" s="58"/>
      <c r="BI52" s="58">
        <f t="shared" ca="1" si="88"/>
        <v>0</v>
      </c>
      <c r="BJ52" s="58">
        <f t="shared" ca="1" si="88"/>
        <v>0</v>
      </c>
      <c r="BK52" s="58">
        <f t="shared" ca="1" si="88"/>
        <v>0</v>
      </c>
      <c r="BL52" s="58">
        <f t="shared" ca="1" si="88"/>
        <v>0</v>
      </c>
      <c r="BM52" s="58">
        <f t="shared" ca="1" si="88"/>
        <v>0</v>
      </c>
      <c r="BN52" s="58">
        <f t="shared" ca="1" si="88"/>
        <v>0</v>
      </c>
      <c r="BO52" s="58"/>
      <c r="BP52" s="58" t="str">
        <f t="shared" ca="1" si="66"/>
        <v/>
      </c>
      <c r="BQ52" s="58" t="str">
        <f t="shared" ca="1" si="67"/>
        <v/>
      </c>
      <c r="BR52" s="58" t="str">
        <f t="shared" ca="1" si="68"/>
        <v/>
      </c>
      <c r="BS52" s="58" t="str">
        <f t="shared" ca="1" si="69"/>
        <v/>
      </c>
      <c r="BT52" s="58" t="str">
        <f t="shared" ca="1" si="70"/>
        <v/>
      </c>
      <c r="BU52" s="58" t="str">
        <f t="shared" ca="1" si="71"/>
        <v/>
      </c>
      <c r="BV52" s="58"/>
      <c r="BW52" s="58" t="str">
        <f t="shared" ca="1" si="72"/>
        <v xml:space="preserve">     </v>
      </c>
      <c r="BX52" s="58" t="str">
        <f t="shared" ca="1" si="73"/>
        <v/>
      </c>
      <c r="BY52" s="58" t="str">
        <f t="shared" ca="1" si="74"/>
        <v/>
      </c>
      <c r="BZ52" s="58"/>
      <c r="CA52" s="58" t="str">
        <f t="shared" ca="1" si="89"/>
        <v/>
      </c>
      <c r="CB52" s="58" t="str">
        <f t="shared" ca="1" si="89"/>
        <v/>
      </c>
      <c r="CC52" s="58" t="str">
        <f t="shared" ca="1" si="89"/>
        <v/>
      </c>
      <c r="CD52" s="58" t="str">
        <f t="shared" ca="1" si="89"/>
        <v/>
      </c>
      <c r="CE52" s="58" t="str">
        <f t="shared" ca="1" si="89"/>
        <v/>
      </c>
      <c r="CF52" s="58" t="str">
        <f t="shared" ca="1" si="89"/>
        <v/>
      </c>
      <c r="CG52" s="58"/>
      <c r="CH52" s="58" t="str">
        <f t="shared" ca="1" si="75"/>
        <v xml:space="preserve">     </v>
      </c>
      <c r="CI52" s="58" t="str">
        <f t="shared" ca="1" si="76"/>
        <v/>
      </c>
      <c r="CJ52" s="58" t="str">
        <f t="shared" ca="1" si="77"/>
        <v/>
      </c>
      <c r="CK52" s="58"/>
      <c r="CL52" s="58" t="str">
        <f t="shared" ca="1" si="90"/>
        <v/>
      </c>
      <c r="CM52" s="58" t="str">
        <f t="shared" ca="1" si="90"/>
        <v/>
      </c>
      <c r="CN52" s="58" t="str">
        <f t="shared" ca="1" si="90"/>
        <v/>
      </c>
      <c r="CO52" s="58" t="str">
        <f t="shared" ca="1" si="90"/>
        <v/>
      </c>
      <c r="CP52" s="58" t="str">
        <f t="shared" ca="1" si="90"/>
        <v/>
      </c>
      <c r="CQ52" s="58" t="str">
        <f t="shared" ca="1" si="90"/>
        <v/>
      </c>
      <c r="CR52" s="58"/>
      <c r="CS52" s="58" t="str">
        <f t="shared" ca="1" si="78"/>
        <v xml:space="preserve">     </v>
      </c>
      <c r="CT52" s="58" t="str">
        <f t="shared" ca="1" si="79"/>
        <v/>
      </c>
      <c r="CU52" s="58" t="str">
        <f t="shared" ca="1" si="80"/>
        <v/>
      </c>
      <c r="DH52" s="58" t="str">
        <f t="shared" si="81"/>
        <v/>
      </c>
      <c r="DI52" s="58" t="str">
        <f t="shared" si="82"/>
        <v/>
      </c>
      <c r="DJ52" s="58" t="str">
        <f t="shared" si="83"/>
        <v/>
      </c>
      <c r="DK52" s="58" t="str">
        <f t="shared" si="84"/>
        <v/>
      </c>
      <c r="DL52" s="58" t="str">
        <f t="shared" si="85"/>
        <v/>
      </c>
      <c r="DM52" s="168" t="str">
        <f t="shared" si="86"/>
        <v/>
      </c>
    </row>
    <row r="53" spans="1:117" x14ac:dyDescent="0.25">
      <c r="A53" s="5" t="str">
        <f>A$10&amp;"."&amp;COUNTA(A$10:A52)</f>
        <v>Б1.Б.43</v>
      </c>
      <c r="B53" s="92"/>
      <c r="C53" s="88"/>
      <c r="D53" s="89"/>
      <c r="E53" s="89"/>
      <c r="F53" s="89"/>
      <c r="G53" s="90"/>
      <c r="H53" s="88"/>
      <c r="I53" s="89"/>
      <c r="J53" s="89"/>
      <c r="K53" s="89"/>
      <c r="L53" s="90"/>
      <c r="M53" s="88"/>
      <c r="N53" s="89"/>
      <c r="O53" s="89"/>
      <c r="P53" s="89"/>
      <c r="Q53" s="90"/>
      <c r="R53" s="88"/>
      <c r="S53" s="89"/>
      <c r="T53" s="89"/>
      <c r="U53" s="89"/>
      <c r="V53" s="90"/>
      <c r="W53" s="88"/>
      <c r="X53" s="89"/>
      <c r="Y53" s="89"/>
      <c r="Z53" s="89"/>
      <c r="AA53" s="90"/>
      <c r="AB53" s="88"/>
      <c r="AC53" s="89"/>
      <c r="AD53" s="89"/>
      <c r="AE53" s="89"/>
      <c r="AF53" s="90"/>
      <c r="AG53" s="89"/>
      <c r="AH53" s="155">
        <v>0</v>
      </c>
      <c r="AI53" s="155">
        <v>0</v>
      </c>
      <c r="AJ53" s="155">
        <v>0</v>
      </c>
      <c r="AK53" s="155">
        <v>0</v>
      </c>
      <c r="AL53" s="57"/>
      <c r="AM53" s="57" t="str">
        <f>IF(ПланОО!H53&gt;0,ПланОО!I53/ПланОО!H53,"-")</f>
        <v>-</v>
      </c>
      <c r="AN53" s="136"/>
      <c r="AO53" s="58"/>
      <c r="AP53" s="58"/>
      <c r="AQ53" s="58">
        <f t="shared" ca="1" si="56"/>
        <v>0</v>
      </c>
      <c r="AR53" s="58">
        <f t="shared" ca="1" si="87"/>
        <v>0</v>
      </c>
      <c r="AS53" s="58">
        <f t="shared" ca="1" si="87"/>
        <v>0</v>
      </c>
      <c r="AT53" s="58">
        <f t="shared" ca="1" si="87"/>
        <v>0</v>
      </c>
      <c r="AU53" s="58">
        <f t="shared" ca="1" si="87"/>
        <v>0</v>
      </c>
      <c r="AV53" s="58">
        <f t="shared" ca="1" si="87"/>
        <v>0</v>
      </c>
      <c r="AW53" s="58"/>
      <c r="AX53" s="58" t="str">
        <f t="shared" ca="1" si="57"/>
        <v/>
      </c>
      <c r="AY53" s="58" t="str">
        <f t="shared" ca="1" si="58"/>
        <v/>
      </c>
      <c r="AZ53" s="58" t="str">
        <f t="shared" ca="1" si="59"/>
        <v/>
      </c>
      <c r="BA53" s="58" t="str">
        <f t="shared" ca="1" si="60"/>
        <v/>
      </c>
      <c r="BB53" s="58" t="str">
        <f t="shared" ca="1" si="61"/>
        <v/>
      </c>
      <c r="BC53" s="58" t="str">
        <f t="shared" ca="1" si="62"/>
        <v/>
      </c>
      <c r="BD53" s="58"/>
      <c r="BE53" s="58" t="str">
        <f t="shared" ca="1" si="63"/>
        <v xml:space="preserve">     </v>
      </c>
      <c r="BF53" s="58" t="str">
        <f t="shared" ca="1" si="64"/>
        <v/>
      </c>
      <c r="BG53" s="58" t="str">
        <f t="shared" ca="1" si="65"/>
        <v/>
      </c>
      <c r="BH53" s="58"/>
      <c r="BI53" s="58">
        <f t="shared" ca="1" si="88"/>
        <v>0</v>
      </c>
      <c r="BJ53" s="58">
        <f t="shared" ca="1" si="88"/>
        <v>0</v>
      </c>
      <c r="BK53" s="58">
        <f t="shared" ca="1" si="88"/>
        <v>0</v>
      </c>
      <c r="BL53" s="58">
        <f t="shared" ca="1" si="88"/>
        <v>0</v>
      </c>
      <c r="BM53" s="58">
        <f t="shared" ca="1" si="88"/>
        <v>0</v>
      </c>
      <c r="BN53" s="58">
        <f t="shared" ca="1" si="88"/>
        <v>0</v>
      </c>
      <c r="BO53" s="58"/>
      <c r="BP53" s="58" t="str">
        <f t="shared" ca="1" si="66"/>
        <v/>
      </c>
      <c r="BQ53" s="58" t="str">
        <f t="shared" ca="1" si="67"/>
        <v/>
      </c>
      <c r="BR53" s="58" t="str">
        <f t="shared" ca="1" si="68"/>
        <v/>
      </c>
      <c r="BS53" s="58" t="str">
        <f t="shared" ca="1" si="69"/>
        <v/>
      </c>
      <c r="BT53" s="58" t="str">
        <f t="shared" ca="1" si="70"/>
        <v/>
      </c>
      <c r="BU53" s="58" t="str">
        <f t="shared" ca="1" si="71"/>
        <v/>
      </c>
      <c r="BV53" s="58"/>
      <c r="BW53" s="58" t="str">
        <f t="shared" ca="1" si="72"/>
        <v xml:space="preserve">     </v>
      </c>
      <c r="BX53" s="58" t="str">
        <f t="shared" ca="1" si="73"/>
        <v/>
      </c>
      <c r="BY53" s="58" t="str">
        <f t="shared" ca="1" si="74"/>
        <v/>
      </c>
      <c r="BZ53" s="58"/>
      <c r="CA53" s="58" t="str">
        <f t="shared" ca="1" si="89"/>
        <v/>
      </c>
      <c r="CB53" s="58" t="str">
        <f t="shared" ca="1" si="89"/>
        <v/>
      </c>
      <c r="CC53" s="58" t="str">
        <f t="shared" ca="1" si="89"/>
        <v/>
      </c>
      <c r="CD53" s="58" t="str">
        <f t="shared" ca="1" si="89"/>
        <v/>
      </c>
      <c r="CE53" s="58" t="str">
        <f t="shared" ca="1" si="89"/>
        <v/>
      </c>
      <c r="CF53" s="58" t="str">
        <f t="shared" ca="1" si="89"/>
        <v/>
      </c>
      <c r="CG53" s="58"/>
      <c r="CH53" s="58" t="str">
        <f t="shared" ca="1" si="75"/>
        <v xml:space="preserve">     </v>
      </c>
      <c r="CI53" s="58" t="str">
        <f t="shared" ca="1" si="76"/>
        <v/>
      </c>
      <c r="CJ53" s="58" t="str">
        <f t="shared" ca="1" si="77"/>
        <v/>
      </c>
      <c r="CK53" s="58"/>
      <c r="CL53" s="58" t="str">
        <f t="shared" ca="1" si="90"/>
        <v/>
      </c>
      <c r="CM53" s="58" t="str">
        <f t="shared" ca="1" si="90"/>
        <v/>
      </c>
      <c r="CN53" s="58" t="str">
        <f t="shared" ca="1" si="90"/>
        <v/>
      </c>
      <c r="CO53" s="58" t="str">
        <f t="shared" ca="1" si="90"/>
        <v/>
      </c>
      <c r="CP53" s="58" t="str">
        <f t="shared" ca="1" si="90"/>
        <v/>
      </c>
      <c r="CQ53" s="58" t="str">
        <f t="shared" ca="1" si="90"/>
        <v/>
      </c>
      <c r="CR53" s="58"/>
      <c r="CS53" s="58" t="str">
        <f t="shared" ca="1" si="78"/>
        <v xml:space="preserve">     </v>
      </c>
      <c r="CT53" s="58" t="str">
        <f t="shared" ca="1" si="79"/>
        <v/>
      </c>
      <c r="CU53" s="58" t="str">
        <f t="shared" ca="1" si="80"/>
        <v/>
      </c>
      <c r="DH53" s="58" t="str">
        <f t="shared" si="81"/>
        <v/>
      </c>
      <c r="DI53" s="58" t="str">
        <f t="shared" si="82"/>
        <v/>
      </c>
      <c r="DJ53" s="58" t="str">
        <f t="shared" si="83"/>
        <v/>
      </c>
      <c r="DK53" s="58" t="str">
        <f t="shared" si="84"/>
        <v/>
      </c>
      <c r="DL53" s="58" t="str">
        <f t="shared" si="85"/>
        <v/>
      </c>
      <c r="DM53" s="168" t="str">
        <f t="shared" si="86"/>
        <v/>
      </c>
    </row>
    <row r="54" spans="1:117" x14ac:dyDescent="0.25">
      <c r="A54" s="5" t="str">
        <f>A$10&amp;"."&amp;COUNTA(A$10:A53)</f>
        <v>Б1.Б.44</v>
      </c>
      <c r="B54" s="92"/>
      <c r="C54" s="88"/>
      <c r="D54" s="89"/>
      <c r="E54" s="89"/>
      <c r="F54" s="89"/>
      <c r="G54" s="90"/>
      <c r="H54" s="88"/>
      <c r="I54" s="89"/>
      <c r="J54" s="89"/>
      <c r="K54" s="89"/>
      <c r="L54" s="90"/>
      <c r="M54" s="88"/>
      <c r="N54" s="89"/>
      <c r="O54" s="89"/>
      <c r="P54" s="89"/>
      <c r="Q54" s="90"/>
      <c r="R54" s="88"/>
      <c r="S54" s="89"/>
      <c r="T54" s="89"/>
      <c r="U54" s="89"/>
      <c r="V54" s="90"/>
      <c r="W54" s="88"/>
      <c r="X54" s="89"/>
      <c r="Y54" s="89"/>
      <c r="Z54" s="89"/>
      <c r="AA54" s="90"/>
      <c r="AB54" s="88"/>
      <c r="AC54" s="89"/>
      <c r="AD54" s="89"/>
      <c r="AE54" s="89"/>
      <c r="AF54" s="90"/>
      <c r="AG54" s="89"/>
      <c r="AH54" s="155">
        <v>0</v>
      </c>
      <c r="AI54" s="155">
        <v>0</v>
      </c>
      <c r="AJ54" s="155">
        <v>0</v>
      </c>
      <c r="AK54" s="155">
        <v>0</v>
      </c>
      <c r="AL54" s="57"/>
      <c r="AM54" s="57" t="str">
        <f>IF(ПланОО!H54&gt;0,ПланОО!I54/ПланОО!H54,"-")</f>
        <v>-</v>
      </c>
      <c r="AN54" s="136"/>
      <c r="AO54" s="58"/>
      <c r="AP54" s="58"/>
      <c r="AQ54" s="58">
        <f t="shared" ca="1" si="56"/>
        <v>0</v>
      </c>
      <c r="AR54" s="58">
        <f t="shared" ca="1" si="87"/>
        <v>0</v>
      </c>
      <c r="AS54" s="58">
        <f t="shared" ca="1" si="87"/>
        <v>0</v>
      </c>
      <c r="AT54" s="58">
        <f t="shared" ca="1" si="87"/>
        <v>0</v>
      </c>
      <c r="AU54" s="58">
        <f t="shared" ca="1" si="87"/>
        <v>0</v>
      </c>
      <c r="AV54" s="58">
        <f t="shared" ca="1" si="87"/>
        <v>0</v>
      </c>
      <c r="AW54" s="58"/>
      <c r="AX54" s="58" t="str">
        <f t="shared" ca="1" si="57"/>
        <v/>
      </c>
      <c r="AY54" s="58" t="str">
        <f t="shared" ca="1" si="58"/>
        <v/>
      </c>
      <c r="AZ54" s="58" t="str">
        <f t="shared" ca="1" si="59"/>
        <v/>
      </c>
      <c r="BA54" s="58" t="str">
        <f t="shared" ca="1" si="60"/>
        <v/>
      </c>
      <c r="BB54" s="58" t="str">
        <f t="shared" ca="1" si="61"/>
        <v/>
      </c>
      <c r="BC54" s="58" t="str">
        <f t="shared" ca="1" si="62"/>
        <v/>
      </c>
      <c r="BD54" s="58"/>
      <c r="BE54" s="58" t="str">
        <f t="shared" ca="1" si="63"/>
        <v xml:space="preserve">     </v>
      </c>
      <c r="BF54" s="58" t="str">
        <f t="shared" ca="1" si="64"/>
        <v/>
      </c>
      <c r="BG54" s="58" t="str">
        <f t="shared" ca="1" si="65"/>
        <v/>
      </c>
      <c r="BH54" s="58"/>
      <c r="BI54" s="58">
        <f t="shared" ca="1" si="88"/>
        <v>0</v>
      </c>
      <c r="BJ54" s="58">
        <f t="shared" ca="1" si="88"/>
        <v>0</v>
      </c>
      <c r="BK54" s="58">
        <f t="shared" ca="1" si="88"/>
        <v>0</v>
      </c>
      <c r="BL54" s="58">
        <f t="shared" ca="1" si="88"/>
        <v>0</v>
      </c>
      <c r="BM54" s="58">
        <f t="shared" ca="1" si="88"/>
        <v>0</v>
      </c>
      <c r="BN54" s="58">
        <f t="shared" ca="1" si="88"/>
        <v>0</v>
      </c>
      <c r="BO54" s="58"/>
      <c r="BP54" s="58" t="str">
        <f t="shared" ca="1" si="66"/>
        <v/>
      </c>
      <c r="BQ54" s="58" t="str">
        <f t="shared" ca="1" si="67"/>
        <v/>
      </c>
      <c r="BR54" s="58" t="str">
        <f t="shared" ca="1" si="68"/>
        <v/>
      </c>
      <c r="BS54" s="58" t="str">
        <f t="shared" ca="1" si="69"/>
        <v/>
      </c>
      <c r="BT54" s="58" t="str">
        <f t="shared" ca="1" si="70"/>
        <v/>
      </c>
      <c r="BU54" s="58" t="str">
        <f t="shared" ca="1" si="71"/>
        <v/>
      </c>
      <c r="BV54" s="58"/>
      <c r="BW54" s="58" t="str">
        <f t="shared" ca="1" si="72"/>
        <v xml:space="preserve">     </v>
      </c>
      <c r="BX54" s="58" t="str">
        <f t="shared" ca="1" si="73"/>
        <v/>
      </c>
      <c r="BY54" s="58" t="str">
        <f t="shared" ca="1" si="74"/>
        <v/>
      </c>
      <c r="BZ54" s="58"/>
      <c r="CA54" s="58" t="str">
        <f t="shared" ca="1" si="89"/>
        <v/>
      </c>
      <c r="CB54" s="58" t="str">
        <f t="shared" ca="1" si="89"/>
        <v/>
      </c>
      <c r="CC54" s="58" t="str">
        <f t="shared" ca="1" si="89"/>
        <v/>
      </c>
      <c r="CD54" s="58" t="str">
        <f t="shared" ca="1" si="89"/>
        <v/>
      </c>
      <c r="CE54" s="58" t="str">
        <f t="shared" ca="1" si="89"/>
        <v/>
      </c>
      <c r="CF54" s="58" t="str">
        <f t="shared" ca="1" si="89"/>
        <v/>
      </c>
      <c r="CG54" s="58"/>
      <c r="CH54" s="58" t="str">
        <f t="shared" ca="1" si="75"/>
        <v xml:space="preserve">     </v>
      </c>
      <c r="CI54" s="58" t="str">
        <f t="shared" ca="1" si="76"/>
        <v/>
      </c>
      <c r="CJ54" s="58" t="str">
        <f t="shared" ca="1" si="77"/>
        <v/>
      </c>
      <c r="CK54" s="58"/>
      <c r="CL54" s="58" t="str">
        <f t="shared" ca="1" si="90"/>
        <v/>
      </c>
      <c r="CM54" s="58" t="str">
        <f t="shared" ca="1" si="90"/>
        <v/>
      </c>
      <c r="CN54" s="58" t="str">
        <f t="shared" ca="1" si="90"/>
        <v/>
      </c>
      <c r="CO54" s="58" t="str">
        <f t="shared" ca="1" si="90"/>
        <v/>
      </c>
      <c r="CP54" s="58" t="str">
        <f t="shared" ca="1" si="90"/>
        <v/>
      </c>
      <c r="CQ54" s="58" t="str">
        <f t="shared" ca="1" si="90"/>
        <v/>
      </c>
      <c r="CR54" s="58"/>
      <c r="CS54" s="58" t="str">
        <f t="shared" ca="1" si="78"/>
        <v xml:space="preserve">     </v>
      </c>
      <c r="CT54" s="58" t="str">
        <f t="shared" ca="1" si="79"/>
        <v/>
      </c>
      <c r="CU54" s="58" t="str">
        <f t="shared" ca="1" si="80"/>
        <v/>
      </c>
      <c r="DH54" s="58" t="str">
        <f t="shared" si="81"/>
        <v/>
      </c>
      <c r="DI54" s="58" t="str">
        <f t="shared" si="82"/>
        <v/>
      </c>
      <c r="DJ54" s="58" t="str">
        <f t="shared" si="83"/>
        <v/>
      </c>
      <c r="DK54" s="58" t="str">
        <f t="shared" si="84"/>
        <v/>
      </c>
      <c r="DL54" s="58" t="str">
        <f t="shared" si="85"/>
        <v/>
      </c>
      <c r="DM54" s="168" t="str">
        <f t="shared" si="86"/>
        <v/>
      </c>
    </row>
    <row r="55" spans="1:117" x14ac:dyDescent="0.25">
      <c r="A55" s="5" t="str">
        <f>A$10&amp;"."&amp;COUNTA(A$10:A54)</f>
        <v>Б1.Б.45</v>
      </c>
      <c r="B55" s="92"/>
      <c r="C55" s="88"/>
      <c r="D55" s="89"/>
      <c r="E55" s="89"/>
      <c r="F55" s="89"/>
      <c r="G55" s="90"/>
      <c r="H55" s="88"/>
      <c r="I55" s="89"/>
      <c r="J55" s="89"/>
      <c r="K55" s="89"/>
      <c r="L55" s="90"/>
      <c r="M55" s="88"/>
      <c r="N55" s="89"/>
      <c r="O55" s="89"/>
      <c r="P55" s="89"/>
      <c r="Q55" s="90"/>
      <c r="R55" s="88"/>
      <c r="S55" s="89"/>
      <c r="T55" s="89"/>
      <c r="U55" s="89"/>
      <c r="V55" s="90"/>
      <c r="W55" s="88"/>
      <c r="X55" s="89"/>
      <c r="Y55" s="89"/>
      <c r="Z55" s="89"/>
      <c r="AA55" s="90"/>
      <c r="AB55" s="88"/>
      <c r="AC55" s="89"/>
      <c r="AD55" s="89"/>
      <c r="AE55" s="89"/>
      <c r="AF55" s="90"/>
      <c r="AG55" s="89"/>
      <c r="AH55" s="155">
        <v>0</v>
      </c>
      <c r="AI55" s="155">
        <v>0</v>
      </c>
      <c r="AJ55" s="155">
        <v>0</v>
      </c>
      <c r="AK55" s="155">
        <v>0</v>
      </c>
      <c r="AL55" s="57"/>
      <c r="AM55" s="57" t="str">
        <f>IF(ПланОО!H55&gt;0,ПланОО!I55/ПланОО!H55,"-")</f>
        <v>-</v>
      </c>
      <c r="AN55" s="136"/>
      <c r="AO55" s="58"/>
      <c r="AP55" s="58"/>
      <c r="AQ55" s="58">
        <f t="shared" ca="1" si="56"/>
        <v>0</v>
      </c>
      <c r="AR55" s="58">
        <f t="shared" ca="1" si="87"/>
        <v>0</v>
      </c>
      <c r="AS55" s="58">
        <f t="shared" ca="1" si="87"/>
        <v>0</v>
      </c>
      <c r="AT55" s="58">
        <f t="shared" ca="1" si="87"/>
        <v>0</v>
      </c>
      <c r="AU55" s="58">
        <f t="shared" ca="1" si="87"/>
        <v>0</v>
      </c>
      <c r="AV55" s="58">
        <f t="shared" ca="1" si="87"/>
        <v>0</v>
      </c>
      <c r="AW55" s="58"/>
      <c r="AX55" s="58" t="str">
        <f t="shared" ca="1" si="57"/>
        <v/>
      </c>
      <c r="AY55" s="58" t="str">
        <f t="shared" ca="1" si="58"/>
        <v/>
      </c>
      <c r="AZ55" s="58" t="str">
        <f t="shared" ca="1" si="59"/>
        <v/>
      </c>
      <c r="BA55" s="58" t="str">
        <f t="shared" ca="1" si="60"/>
        <v/>
      </c>
      <c r="BB55" s="58" t="str">
        <f t="shared" ca="1" si="61"/>
        <v/>
      </c>
      <c r="BC55" s="58" t="str">
        <f t="shared" ca="1" si="62"/>
        <v/>
      </c>
      <c r="BD55" s="58"/>
      <c r="BE55" s="58" t="str">
        <f t="shared" ca="1" si="63"/>
        <v xml:space="preserve">     </v>
      </c>
      <c r="BF55" s="58" t="str">
        <f t="shared" ca="1" si="64"/>
        <v/>
      </c>
      <c r="BG55" s="58" t="str">
        <f t="shared" ca="1" si="65"/>
        <v/>
      </c>
      <c r="BH55" s="58"/>
      <c r="BI55" s="58">
        <f t="shared" ca="1" si="88"/>
        <v>0</v>
      </c>
      <c r="BJ55" s="58">
        <f t="shared" ca="1" si="88"/>
        <v>0</v>
      </c>
      <c r="BK55" s="58">
        <f t="shared" ca="1" si="88"/>
        <v>0</v>
      </c>
      <c r="BL55" s="58">
        <f t="shared" ca="1" si="88"/>
        <v>0</v>
      </c>
      <c r="BM55" s="58">
        <f t="shared" ca="1" si="88"/>
        <v>0</v>
      </c>
      <c r="BN55" s="58">
        <f t="shared" ca="1" si="88"/>
        <v>0</v>
      </c>
      <c r="BO55" s="58"/>
      <c r="BP55" s="58" t="str">
        <f t="shared" ca="1" si="66"/>
        <v/>
      </c>
      <c r="BQ55" s="58" t="str">
        <f t="shared" ca="1" si="67"/>
        <v/>
      </c>
      <c r="BR55" s="58" t="str">
        <f t="shared" ca="1" si="68"/>
        <v/>
      </c>
      <c r="BS55" s="58" t="str">
        <f t="shared" ca="1" si="69"/>
        <v/>
      </c>
      <c r="BT55" s="58" t="str">
        <f t="shared" ca="1" si="70"/>
        <v/>
      </c>
      <c r="BU55" s="58" t="str">
        <f t="shared" ca="1" si="71"/>
        <v/>
      </c>
      <c r="BV55" s="58"/>
      <c r="BW55" s="58" t="str">
        <f t="shared" ca="1" si="72"/>
        <v xml:space="preserve">     </v>
      </c>
      <c r="BX55" s="58" t="str">
        <f t="shared" ca="1" si="73"/>
        <v/>
      </c>
      <c r="BY55" s="58" t="str">
        <f t="shared" ca="1" si="74"/>
        <v/>
      </c>
      <c r="BZ55" s="58"/>
      <c r="CA55" s="58" t="str">
        <f t="shared" ca="1" si="89"/>
        <v/>
      </c>
      <c r="CB55" s="58" t="str">
        <f t="shared" ca="1" si="89"/>
        <v/>
      </c>
      <c r="CC55" s="58" t="str">
        <f t="shared" ca="1" si="89"/>
        <v/>
      </c>
      <c r="CD55" s="58" t="str">
        <f t="shared" ca="1" si="89"/>
        <v/>
      </c>
      <c r="CE55" s="58" t="str">
        <f t="shared" ca="1" si="89"/>
        <v/>
      </c>
      <c r="CF55" s="58" t="str">
        <f t="shared" ca="1" si="89"/>
        <v/>
      </c>
      <c r="CG55" s="58"/>
      <c r="CH55" s="58" t="str">
        <f t="shared" ca="1" si="75"/>
        <v xml:space="preserve">     </v>
      </c>
      <c r="CI55" s="58" t="str">
        <f t="shared" ca="1" si="76"/>
        <v/>
      </c>
      <c r="CJ55" s="58" t="str">
        <f t="shared" ca="1" si="77"/>
        <v/>
      </c>
      <c r="CK55" s="58"/>
      <c r="CL55" s="58" t="str">
        <f t="shared" ca="1" si="90"/>
        <v/>
      </c>
      <c r="CM55" s="58" t="str">
        <f t="shared" ca="1" si="90"/>
        <v/>
      </c>
      <c r="CN55" s="58" t="str">
        <f t="shared" ca="1" si="90"/>
        <v/>
      </c>
      <c r="CO55" s="58" t="str">
        <f t="shared" ca="1" si="90"/>
        <v/>
      </c>
      <c r="CP55" s="58" t="str">
        <f t="shared" ca="1" si="90"/>
        <v/>
      </c>
      <c r="CQ55" s="58" t="str">
        <f t="shared" ca="1" si="90"/>
        <v/>
      </c>
      <c r="CR55" s="58"/>
      <c r="CS55" s="58" t="str">
        <f t="shared" ca="1" si="78"/>
        <v xml:space="preserve">     </v>
      </c>
      <c r="CT55" s="58" t="str">
        <f t="shared" ca="1" si="79"/>
        <v/>
      </c>
      <c r="CU55" s="58" t="str">
        <f t="shared" ca="1" si="80"/>
        <v/>
      </c>
      <c r="DH55" s="58" t="str">
        <f t="shared" si="81"/>
        <v/>
      </c>
      <c r="DI55" s="58" t="str">
        <f t="shared" si="82"/>
        <v/>
      </c>
      <c r="DJ55" s="58" t="str">
        <f t="shared" si="83"/>
        <v/>
      </c>
      <c r="DK55" s="58" t="str">
        <f t="shared" si="84"/>
        <v/>
      </c>
      <c r="DL55" s="58" t="str">
        <f t="shared" si="85"/>
        <v/>
      </c>
      <c r="DM55" s="168" t="str">
        <f t="shared" si="86"/>
        <v/>
      </c>
    </row>
    <row r="56" spans="1:117" x14ac:dyDescent="0.25">
      <c r="A56" s="5" t="str">
        <f>A$10&amp;"."&amp;COUNTA(A$10:A55)</f>
        <v>Б1.Б.46</v>
      </c>
      <c r="B56" s="92"/>
      <c r="C56" s="88"/>
      <c r="D56" s="89"/>
      <c r="E56" s="89"/>
      <c r="F56" s="89"/>
      <c r="G56" s="90"/>
      <c r="H56" s="88"/>
      <c r="I56" s="89"/>
      <c r="J56" s="89"/>
      <c r="K56" s="89"/>
      <c r="L56" s="90"/>
      <c r="M56" s="88"/>
      <c r="N56" s="89"/>
      <c r="O56" s="89"/>
      <c r="P56" s="89"/>
      <c r="Q56" s="90"/>
      <c r="R56" s="88"/>
      <c r="S56" s="89"/>
      <c r="T56" s="89"/>
      <c r="U56" s="89"/>
      <c r="V56" s="90"/>
      <c r="W56" s="88"/>
      <c r="X56" s="89"/>
      <c r="Y56" s="89"/>
      <c r="Z56" s="89"/>
      <c r="AA56" s="90"/>
      <c r="AB56" s="88"/>
      <c r="AC56" s="89"/>
      <c r="AD56" s="89"/>
      <c r="AE56" s="89"/>
      <c r="AF56" s="90"/>
      <c r="AG56" s="89"/>
      <c r="AH56" s="155">
        <v>0</v>
      </c>
      <c r="AI56" s="155">
        <v>0</v>
      </c>
      <c r="AJ56" s="155">
        <v>0</v>
      </c>
      <c r="AK56" s="155">
        <v>0</v>
      </c>
      <c r="AL56" s="57"/>
      <c r="AM56" s="57" t="str">
        <f>IF(ПланОО!H56&gt;0,ПланОО!I56/ПланОО!H56,"-")</f>
        <v>-</v>
      </c>
      <c r="AN56" s="136"/>
      <c r="AO56" s="58"/>
      <c r="AP56" s="58"/>
      <c r="AQ56" s="58">
        <f t="shared" ca="1" si="56"/>
        <v>0</v>
      </c>
      <c r="AR56" s="58">
        <f t="shared" ca="1" si="87"/>
        <v>0</v>
      </c>
      <c r="AS56" s="58">
        <f t="shared" ca="1" si="87"/>
        <v>0</v>
      </c>
      <c r="AT56" s="58">
        <f t="shared" ca="1" si="87"/>
        <v>0</v>
      </c>
      <c r="AU56" s="58">
        <f t="shared" ca="1" si="87"/>
        <v>0</v>
      </c>
      <c r="AV56" s="58">
        <f t="shared" ca="1" si="87"/>
        <v>0</v>
      </c>
      <c r="AW56" s="58"/>
      <c r="AX56" s="58" t="str">
        <f t="shared" ca="1" si="57"/>
        <v/>
      </c>
      <c r="AY56" s="58" t="str">
        <f t="shared" ca="1" si="58"/>
        <v/>
      </c>
      <c r="AZ56" s="58" t="str">
        <f t="shared" ca="1" si="59"/>
        <v/>
      </c>
      <c r="BA56" s="58" t="str">
        <f t="shared" ca="1" si="60"/>
        <v/>
      </c>
      <c r="BB56" s="58" t="str">
        <f t="shared" ca="1" si="61"/>
        <v/>
      </c>
      <c r="BC56" s="58" t="str">
        <f t="shared" ca="1" si="62"/>
        <v/>
      </c>
      <c r="BD56" s="58"/>
      <c r="BE56" s="58" t="str">
        <f t="shared" ca="1" si="63"/>
        <v xml:space="preserve">     </v>
      </c>
      <c r="BF56" s="58" t="str">
        <f t="shared" ca="1" si="64"/>
        <v/>
      </c>
      <c r="BG56" s="58" t="str">
        <f t="shared" ca="1" si="65"/>
        <v/>
      </c>
      <c r="BH56" s="58"/>
      <c r="BI56" s="58">
        <f t="shared" ca="1" si="88"/>
        <v>0</v>
      </c>
      <c r="BJ56" s="58">
        <f t="shared" ca="1" si="88"/>
        <v>0</v>
      </c>
      <c r="BK56" s="58">
        <f t="shared" ca="1" si="88"/>
        <v>0</v>
      </c>
      <c r="BL56" s="58">
        <f t="shared" ca="1" si="88"/>
        <v>0</v>
      </c>
      <c r="BM56" s="58">
        <f t="shared" ca="1" si="88"/>
        <v>0</v>
      </c>
      <c r="BN56" s="58">
        <f t="shared" ca="1" si="88"/>
        <v>0</v>
      </c>
      <c r="BO56" s="58"/>
      <c r="BP56" s="58" t="str">
        <f t="shared" ca="1" si="66"/>
        <v/>
      </c>
      <c r="BQ56" s="58" t="str">
        <f t="shared" ca="1" si="67"/>
        <v/>
      </c>
      <c r="BR56" s="58" t="str">
        <f t="shared" ca="1" si="68"/>
        <v/>
      </c>
      <c r="BS56" s="58" t="str">
        <f t="shared" ca="1" si="69"/>
        <v/>
      </c>
      <c r="BT56" s="58" t="str">
        <f t="shared" ca="1" si="70"/>
        <v/>
      </c>
      <c r="BU56" s="58" t="str">
        <f t="shared" ca="1" si="71"/>
        <v/>
      </c>
      <c r="BV56" s="58"/>
      <c r="BW56" s="58" t="str">
        <f t="shared" ca="1" si="72"/>
        <v xml:space="preserve">     </v>
      </c>
      <c r="BX56" s="58" t="str">
        <f t="shared" ca="1" si="73"/>
        <v/>
      </c>
      <c r="BY56" s="58" t="str">
        <f t="shared" ca="1" si="74"/>
        <v/>
      </c>
      <c r="BZ56" s="58"/>
      <c r="CA56" s="58" t="str">
        <f t="shared" ca="1" si="89"/>
        <v/>
      </c>
      <c r="CB56" s="58" t="str">
        <f t="shared" ca="1" si="89"/>
        <v/>
      </c>
      <c r="CC56" s="58" t="str">
        <f t="shared" ca="1" si="89"/>
        <v/>
      </c>
      <c r="CD56" s="58" t="str">
        <f t="shared" ca="1" si="89"/>
        <v/>
      </c>
      <c r="CE56" s="58" t="str">
        <f t="shared" ca="1" si="89"/>
        <v/>
      </c>
      <c r="CF56" s="58" t="str">
        <f t="shared" ca="1" si="89"/>
        <v/>
      </c>
      <c r="CG56" s="58"/>
      <c r="CH56" s="58" t="str">
        <f t="shared" ca="1" si="75"/>
        <v xml:space="preserve">     </v>
      </c>
      <c r="CI56" s="58" t="str">
        <f t="shared" ca="1" si="76"/>
        <v/>
      </c>
      <c r="CJ56" s="58" t="str">
        <f t="shared" ca="1" si="77"/>
        <v/>
      </c>
      <c r="CK56" s="58"/>
      <c r="CL56" s="58" t="str">
        <f t="shared" ca="1" si="90"/>
        <v/>
      </c>
      <c r="CM56" s="58" t="str">
        <f t="shared" ca="1" si="90"/>
        <v/>
      </c>
      <c r="CN56" s="58" t="str">
        <f t="shared" ca="1" si="90"/>
        <v/>
      </c>
      <c r="CO56" s="58" t="str">
        <f t="shared" ca="1" si="90"/>
        <v/>
      </c>
      <c r="CP56" s="58" t="str">
        <f t="shared" ca="1" si="90"/>
        <v/>
      </c>
      <c r="CQ56" s="58" t="str">
        <f t="shared" ca="1" si="90"/>
        <v/>
      </c>
      <c r="CR56" s="58"/>
      <c r="CS56" s="58" t="str">
        <f t="shared" ca="1" si="78"/>
        <v xml:space="preserve">     </v>
      </c>
      <c r="CT56" s="58" t="str">
        <f t="shared" ca="1" si="79"/>
        <v/>
      </c>
      <c r="CU56" s="58" t="str">
        <f t="shared" ca="1" si="80"/>
        <v/>
      </c>
      <c r="DH56" s="58" t="str">
        <f t="shared" si="81"/>
        <v/>
      </c>
      <c r="DI56" s="58" t="str">
        <f t="shared" si="82"/>
        <v/>
      </c>
      <c r="DJ56" s="58" t="str">
        <f t="shared" si="83"/>
        <v/>
      </c>
      <c r="DK56" s="58" t="str">
        <f t="shared" si="84"/>
        <v/>
      </c>
      <c r="DL56" s="58" t="str">
        <f t="shared" si="85"/>
        <v/>
      </c>
      <c r="DM56" s="168" t="str">
        <f t="shared" si="86"/>
        <v/>
      </c>
    </row>
    <row r="57" spans="1:117" x14ac:dyDescent="0.25">
      <c r="A57" s="5" t="str">
        <f>A$10&amp;"."&amp;COUNTA(A$10:A56)</f>
        <v>Б1.Б.47</v>
      </c>
      <c r="B57" s="92"/>
      <c r="C57" s="88"/>
      <c r="D57" s="89"/>
      <c r="E57" s="89"/>
      <c r="F57" s="89"/>
      <c r="G57" s="90"/>
      <c r="H57" s="88"/>
      <c r="I57" s="89"/>
      <c r="J57" s="89"/>
      <c r="K57" s="89"/>
      <c r="L57" s="90"/>
      <c r="M57" s="88"/>
      <c r="N57" s="89"/>
      <c r="O57" s="89"/>
      <c r="P57" s="89"/>
      <c r="Q57" s="90"/>
      <c r="R57" s="88"/>
      <c r="S57" s="89"/>
      <c r="T57" s="89"/>
      <c r="U57" s="89"/>
      <c r="V57" s="90"/>
      <c r="W57" s="88"/>
      <c r="X57" s="89"/>
      <c r="Y57" s="89"/>
      <c r="Z57" s="89"/>
      <c r="AA57" s="90"/>
      <c r="AB57" s="88"/>
      <c r="AC57" s="89"/>
      <c r="AD57" s="89"/>
      <c r="AE57" s="89"/>
      <c r="AF57" s="90"/>
      <c r="AG57" s="89"/>
      <c r="AH57" s="155">
        <v>0</v>
      </c>
      <c r="AI57" s="155">
        <v>0</v>
      </c>
      <c r="AJ57" s="155">
        <v>0</v>
      </c>
      <c r="AK57" s="155">
        <v>0</v>
      </c>
      <c r="AL57" s="57"/>
      <c r="AM57" s="57" t="str">
        <f>IF(ПланОО!H57&gt;0,ПланОО!I57/ПланОО!H57,"-")</f>
        <v>-</v>
      </c>
      <c r="AN57" s="136"/>
      <c r="AO57" s="58"/>
      <c r="AP57" s="58"/>
      <c r="AQ57" s="58">
        <f t="shared" ca="1" si="56"/>
        <v>0</v>
      </c>
      <c r="AR57" s="58">
        <f t="shared" ca="1" si="87"/>
        <v>0</v>
      </c>
      <c r="AS57" s="58">
        <f t="shared" ca="1" si="87"/>
        <v>0</v>
      </c>
      <c r="AT57" s="58">
        <f t="shared" ca="1" si="87"/>
        <v>0</v>
      </c>
      <c r="AU57" s="58">
        <f t="shared" ca="1" si="87"/>
        <v>0</v>
      </c>
      <c r="AV57" s="58">
        <f t="shared" ca="1" si="87"/>
        <v>0</v>
      </c>
      <c r="AW57" s="58"/>
      <c r="AX57" s="58" t="str">
        <f t="shared" ca="1" si="57"/>
        <v/>
      </c>
      <c r="AY57" s="58" t="str">
        <f t="shared" ca="1" si="58"/>
        <v/>
      </c>
      <c r="AZ57" s="58" t="str">
        <f t="shared" ca="1" si="59"/>
        <v/>
      </c>
      <c r="BA57" s="58" t="str">
        <f t="shared" ca="1" si="60"/>
        <v/>
      </c>
      <c r="BB57" s="58" t="str">
        <f t="shared" ca="1" si="61"/>
        <v/>
      </c>
      <c r="BC57" s="58" t="str">
        <f t="shared" ca="1" si="62"/>
        <v/>
      </c>
      <c r="BD57" s="58"/>
      <c r="BE57" s="58" t="str">
        <f t="shared" ca="1" si="63"/>
        <v xml:space="preserve">     </v>
      </c>
      <c r="BF57" s="58" t="str">
        <f t="shared" ca="1" si="64"/>
        <v/>
      </c>
      <c r="BG57" s="58" t="str">
        <f t="shared" ca="1" si="65"/>
        <v/>
      </c>
      <c r="BH57" s="58"/>
      <c r="BI57" s="58">
        <f t="shared" ca="1" si="88"/>
        <v>0</v>
      </c>
      <c r="BJ57" s="58">
        <f t="shared" ca="1" si="88"/>
        <v>0</v>
      </c>
      <c r="BK57" s="58">
        <f t="shared" ca="1" si="88"/>
        <v>0</v>
      </c>
      <c r="BL57" s="58">
        <f t="shared" ca="1" si="88"/>
        <v>0</v>
      </c>
      <c r="BM57" s="58">
        <f t="shared" ca="1" si="88"/>
        <v>0</v>
      </c>
      <c r="BN57" s="58">
        <f t="shared" ca="1" si="88"/>
        <v>0</v>
      </c>
      <c r="BO57" s="58"/>
      <c r="BP57" s="58" t="str">
        <f t="shared" ca="1" si="66"/>
        <v/>
      </c>
      <c r="BQ57" s="58" t="str">
        <f t="shared" ca="1" si="67"/>
        <v/>
      </c>
      <c r="BR57" s="58" t="str">
        <f t="shared" ca="1" si="68"/>
        <v/>
      </c>
      <c r="BS57" s="58" t="str">
        <f t="shared" ca="1" si="69"/>
        <v/>
      </c>
      <c r="BT57" s="58" t="str">
        <f t="shared" ca="1" si="70"/>
        <v/>
      </c>
      <c r="BU57" s="58" t="str">
        <f t="shared" ca="1" si="71"/>
        <v/>
      </c>
      <c r="BV57" s="58"/>
      <c r="BW57" s="58" t="str">
        <f t="shared" ca="1" si="72"/>
        <v xml:space="preserve">     </v>
      </c>
      <c r="BX57" s="58" t="str">
        <f t="shared" ca="1" si="73"/>
        <v/>
      </c>
      <c r="BY57" s="58" t="str">
        <f t="shared" ca="1" si="74"/>
        <v/>
      </c>
      <c r="BZ57" s="58"/>
      <c r="CA57" s="58" t="str">
        <f t="shared" ca="1" si="89"/>
        <v/>
      </c>
      <c r="CB57" s="58" t="str">
        <f t="shared" ca="1" si="89"/>
        <v/>
      </c>
      <c r="CC57" s="58" t="str">
        <f t="shared" ca="1" si="89"/>
        <v/>
      </c>
      <c r="CD57" s="58" t="str">
        <f t="shared" ca="1" si="89"/>
        <v/>
      </c>
      <c r="CE57" s="58" t="str">
        <f t="shared" ca="1" si="89"/>
        <v/>
      </c>
      <c r="CF57" s="58" t="str">
        <f t="shared" ca="1" si="89"/>
        <v/>
      </c>
      <c r="CG57" s="58"/>
      <c r="CH57" s="58" t="str">
        <f t="shared" ca="1" si="75"/>
        <v xml:space="preserve">     </v>
      </c>
      <c r="CI57" s="58" t="str">
        <f t="shared" ca="1" si="76"/>
        <v/>
      </c>
      <c r="CJ57" s="58" t="str">
        <f t="shared" ca="1" si="77"/>
        <v/>
      </c>
      <c r="CK57" s="58"/>
      <c r="CL57" s="58" t="str">
        <f t="shared" ca="1" si="90"/>
        <v/>
      </c>
      <c r="CM57" s="58" t="str">
        <f t="shared" ca="1" si="90"/>
        <v/>
      </c>
      <c r="CN57" s="58" t="str">
        <f t="shared" ca="1" si="90"/>
        <v/>
      </c>
      <c r="CO57" s="58" t="str">
        <f t="shared" ca="1" si="90"/>
        <v/>
      </c>
      <c r="CP57" s="58" t="str">
        <f t="shared" ca="1" si="90"/>
        <v/>
      </c>
      <c r="CQ57" s="58" t="str">
        <f t="shared" ca="1" si="90"/>
        <v/>
      </c>
      <c r="CR57" s="58"/>
      <c r="CS57" s="58" t="str">
        <f t="shared" ca="1" si="78"/>
        <v xml:space="preserve">     </v>
      </c>
      <c r="CT57" s="58" t="str">
        <f t="shared" ca="1" si="79"/>
        <v/>
      </c>
      <c r="CU57" s="58" t="str">
        <f t="shared" ca="1" si="80"/>
        <v/>
      </c>
      <c r="DH57" s="58" t="str">
        <f t="shared" si="81"/>
        <v/>
      </c>
      <c r="DI57" s="58" t="str">
        <f t="shared" si="82"/>
        <v/>
      </c>
      <c r="DJ57" s="58" t="str">
        <f t="shared" si="83"/>
        <v/>
      </c>
      <c r="DK57" s="58" t="str">
        <f t="shared" si="84"/>
        <v/>
      </c>
      <c r="DL57" s="58" t="str">
        <f t="shared" si="85"/>
        <v/>
      </c>
      <c r="DM57" s="168" t="str">
        <f t="shared" si="86"/>
        <v/>
      </c>
    </row>
    <row r="58" spans="1:117" x14ac:dyDescent="0.25">
      <c r="A58" s="5" t="str">
        <f>A$10&amp;"."&amp;COUNTA(A$10:A57)</f>
        <v>Б1.Б.48</v>
      </c>
      <c r="B58" s="92"/>
      <c r="C58" s="88"/>
      <c r="D58" s="89"/>
      <c r="E58" s="89"/>
      <c r="F58" s="89"/>
      <c r="G58" s="90"/>
      <c r="H58" s="88"/>
      <c r="I58" s="89"/>
      <c r="J58" s="89"/>
      <c r="K58" s="89"/>
      <c r="L58" s="90"/>
      <c r="M58" s="88"/>
      <c r="N58" s="89"/>
      <c r="O58" s="89"/>
      <c r="P58" s="89"/>
      <c r="Q58" s="90"/>
      <c r="R58" s="88"/>
      <c r="S58" s="89"/>
      <c r="T58" s="89"/>
      <c r="U58" s="89"/>
      <c r="V58" s="90"/>
      <c r="W58" s="88"/>
      <c r="X58" s="89"/>
      <c r="Y58" s="89"/>
      <c r="Z58" s="89"/>
      <c r="AA58" s="90"/>
      <c r="AB58" s="88"/>
      <c r="AC58" s="89"/>
      <c r="AD58" s="89"/>
      <c r="AE58" s="89"/>
      <c r="AF58" s="90"/>
      <c r="AG58" s="89"/>
      <c r="AH58" s="155">
        <v>0</v>
      </c>
      <c r="AI58" s="155">
        <v>0</v>
      </c>
      <c r="AJ58" s="155">
        <v>0</v>
      </c>
      <c r="AK58" s="155">
        <v>0</v>
      </c>
      <c r="AL58" s="57"/>
      <c r="AM58" s="57" t="str">
        <f>IF(ПланОО!H58&gt;0,ПланОО!I58/ПланОО!H58,"-")</f>
        <v>-</v>
      </c>
      <c r="AN58" s="136"/>
      <c r="AO58" s="58"/>
      <c r="AP58" s="58"/>
      <c r="AQ58" s="58">
        <f t="shared" ca="1" si="56"/>
        <v>0</v>
      </c>
      <c r="AR58" s="58">
        <f t="shared" ca="1" si="87"/>
        <v>0</v>
      </c>
      <c r="AS58" s="58">
        <f t="shared" ca="1" si="87"/>
        <v>0</v>
      </c>
      <c r="AT58" s="58">
        <f t="shared" ca="1" si="87"/>
        <v>0</v>
      </c>
      <c r="AU58" s="58">
        <f t="shared" ca="1" si="87"/>
        <v>0</v>
      </c>
      <c r="AV58" s="58">
        <f t="shared" ca="1" si="87"/>
        <v>0</v>
      </c>
      <c r="AW58" s="58"/>
      <c r="AX58" s="58" t="str">
        <f t="shared" ca="1" si="57"/>
        <v/>
      </c>
      <c r="AY58" s="58" t="str">
        <f t="shared" ca="1" si="58"/>
        <v/>
      </c>
      <c r="AZ58" s="58" t="str">
        <f t="shared" ca="1" si="59"/>
        <v/>
      </c>
      <c r="BA58" s="58" t="str">
        <f t="shared" ca="1" si="60"/>
        <v/>
      </c>
      <c r="BB58" s="58" t="str">
        <f t="shared" ca="1" si="61"/>
        <v/>
      </c>
      <c r="BC58" s="58" t="str">
        <f t="shared" ca="1" si="62"/>
        <v/>
      </c>
      <c r="BD58" s="58"/>
      <c r="BE58" s="58" t="str">
        <f t="shared" ca="1" si="63"/>
        <v xml:space="preserve">     </v>
      </c>
      <c r="BF58" s="58" t="str">
        <f t="shared" ca="1" si="64"/>
        <v/>
      </c>
      <c r="BG58" s="58" t="str">
        <f t="shared" ca="1" si="65"/>
        <v/>
      </c>
      <c r="BH58" s="58"/>
      <c r="BI58" s="58">
        <f t="shared" ca="1" si="88"/>
        <v>0</v>
      </c>
      <c r="BJ58" s="58">
        <f t="shared" ca="1" si="88"/>
        <v>0</v>
      </c>
      <c r="BK58" s="58">
        <f t="shared" ca="1" si="88"/>
        <v>0</v>
      </c>
      <c r="BL58" s="58">
        <f t="shared" ca="1" si="88"/>
        <v>0</v>
      </c>
      <c r="BM58" s="58">
        <f t="shared" ca="1" si="88"/>
        <v>0</v>
      </c>
      <c r="BN58" s="58">
        <f t="shared" ca="1" si="88"/>
        <v>0</v>
      </c>
      <c r="BO58" s="58"/>
      <c r="BP58" s="58" t="str">
        <f t="shared" ca="1" si="66"/>
        <v/>
      </c>
      <c r="BQ58" s="58" t="str">
        <f t="shared" ca="1" si="67"/>
        <v/>
      </c>
      <c r="BR58" s="58" t="str">
        <f t="shared" ca="1" si="68"/>
        <v/>
      </c>
      <c r="BS58" s="58" t="str">
        <f t="shared" ca="1" si="69"/>
        <v/>
      </c>
      <c r="BT58" s="58" t="str">
        <f t="shared" ca="1" si="70"/>
        <v/>
      </c>
      <c r="BU58" s="58" t="str">
        <f t="shared" ca="1" si="71"/>
        <v/>
      </c>
      <c r="BV58" s="58"/>
      <c r="BW58" s="58" t="str">
        <f t="shared" ca="1" si="72"/>
        <v xml:space="preserve">     </v>
      </c>
      <c r="BX58" s="58" t="str">
        <f t="shared" ca="1" si="73"/>
        <v/>
      </c>
      <c r="BY58" s="58" t="str">
        <f t="shared" ca="1" si="74"/>
        <v/>
      </c>
      <c r="BZ58" s="58"/>
      <c r="CA58" s="58" t="str">
        <f t="shared" ca="1" si="89"/>
        <v/>
      </c>
      <c r="CB58" s="58" t="str">
        <f t="shared" ca="1" si="89"/>
        <v/>
      </c>
      <c r="CC58" s="58" t="str">
        <f t="shared" ca="1" si="89"/>
        <v/>
      </c>
      <c r="CD58" s="58" t="str">
        <f t="shared" ca="1" si="89"/>
        <v/>
      </c>
      <c r="CE58" s="58" t="str">
        <f t="shared" ca="1" si="89"/>
        <v/>
      </c>
      <c r="CF58" s="58" t="str">
        <f t="shared" ca="1" si="89"/>
        <v/>
      </c>
      <c r="CG58" s="58"/>
      <c r="CH58" s="58" t="str">
        <f t="shared" ca="1" si="75"/>
        <v xml:space="preserve">     </v>
      </c>
      <c r="CI58" s="58" t="str">
        <f t="shared" ca="1" si="76"/>
        <v/>
      </c>
      <c r="CJ58" s="58" t="str">
        <f t="shared" ca="1" si="77"/>
        <v/>
      </c>
      <c r="CK58" s="58"/>
      <c r="CL58" s="58" t="str">
        <f t="shared" ca="1" si="90"/>
        <v/>
      </c>
      <c r="CM58" s="58" t="str">
        <f t="shared" ca="1" si="90"/>
        <v/>
      </c>
      <c r="CN58" s="58" t="str">
        <f t="shared" ca="1" si="90"/>
        <v/>
      </c>
      <c r="CO58" s="58" t="str">
        <f t="shared" ca="1" si="90"/>
        <v/>
      </c>
      <c r="CP58" s="58" t="str">
        <f t="shared" ca="1" si="90"/>
        <v/>
      </c>
      <c r="CQ58" s="58" t="str">
        <f t="shared" ca="1" si="90"/>
        <v/>
      </c>
      <c r="CR58" s="58"/>
      <c r="CS58" s="58" t="str">
        <f t="shared" ca="1" si="78"/>
        <v xml:space="preserve">     </v>
      </c>
      <c r="CT58" s="58" t="str">
        <f t="shared" ca="1" si="79"/>
        <v/>
      </c>
      <c r="CU58" s="58" t="str">
        <f t="shared" ca="1" si="80"/>
        <v/>
      </c>
      <c r="DH58" s="58" t="str">
        <f t="shared" si="81"/>
        <v/>
      </c>
      <c r="DI58" s="58" t="str">
        <f t="shared" si="82"/>
        <v/>
      </c>
      <c r="DJ58" s="58" t="str">
        <f t="shared" si="83"/>
        <v/>
      </c>
      <c r="DK58" s="58" t="str">
        <f t="shared" si="84"/>
        <v/>
      </c>
      <c r="DL58" s="58" t="str">
        <f t="shared" si="85"/>
        <v/>
      </c>
      <c r="DM58" s="168" t="str">
        <f t="shared" si="86"/>
        <v/>
      </c>
    </row>
    <row r="59" spans="1:117" x14ac:dyDescent="0.25">
      <c r="A59" s="5" t="str">
        <f>A$10&amp;"."&amp;COUNTA(A$10:A58)</f>
        <v>Б1.Б.49</v>
      </c>
      <c r="B59" s="92"/>
      <c r="C59" s="88"/>
      <c r="D59" s="89"/>
      <c r="E59" s="89"/>
      <c r="F59" s="89"/>
      <c r="G59" s="90"/>
      <c r="H59" s="88"/>
      <c r="I59" s="89"/>
      <c r="J59" s="89"/>
      <c r="K59" s="89"/>
      <c r="L59" s="90"/>
      <c r="M59" s="88"/>
      <c r="N59" s="89"/>
      <c r="O59" s="89"/>
      <c r="P59" s="89"/>
      <c r="Q59" s="90"/>
      <c r="R59" s="88"/>
      <c r="S59" s="89"/>
      <c r="T59" s="89"/>
      <c r="U59" s="89"/>
      <c r="V59" s="90"/>
      <c r="W59" s="88"/>
      <c r="X59" s="89"/>
      <c r="Y59" s="89"/>
      <c r="Z59" s="89"/>
      <c r="AA59" s="90"/>
      <c r="AB59" s="88"/>
      <c r="AC59" s="89"/>
      <c r="AD59" s="89"/>
      <c r="AE59" s="89"/>
      <c r="AF59" s="90"/>
      <c r="AG59" s="89"/>
      <c r="AH59" s="155">
        <v>0</v>
      </c>
      <c r="AI59" s="155">
        <v>0</v>
      </c>
      <c r="AJ59" s="155">
        <v>0</v>
      </c>
      <c r="AK59" s="155">
        <v>0</v>
      </c>
      <c r="AL59" s="57"/>
      <c r="AM59" s="57" t="str">
        <f>IF(ПланОО!H59&gt;0,ПланОО!I59/ПланОО!H59,"-")</f>
        <v>-</v>
      </c>
      <c r="AN59" s="136"/>
      <c r="AO59" s="58"/>
      <c r="AP59" s="58"/>
      <c r="AQ59" s="58">
        <f t="shared" ca="1" si="56"/>
        <v>0</v>
      </c>
      <c r="AR59" s="58">
        <f t="shared" ca="1" si="87"/>
        <v>0</v>
      </c>
      <c r="AS59" s="58">
        <f t="shared" ca="1" si="87"/>
        <v>0</v>
      </c>
      <c r="AT59" s="58">
        <f t="shared" ca="1" si="87"/>
        <v>0</v>
      </c>
      <c r="AU59" s="58">
        <f t="shared" ca="1" si="87"/>
        <v>0</v>
      </c>
      <c r="AV59" s="58">
        <f t="shared" ca="1" si="87"/>
        <v>0</v>
      </c>
      <c r="AW59" s="58"/>
      <c r="AX59" s="58" t="str">
        <f t="shared" ca="1" si="57"/>
        <v/>
      </c>
      <c r="AY59" s="58" t="str">
        <f t="shared" ca="1" si="58"/>
        <v/>
      </c>
      <c r="AZ59" s="58" t="str">
        <f t="shared" ca="1" si="59"/>
        <v/>
      </c>
      <c r="BA59" s="58" t="str">
        <f t="shared" ca="1" si="60"/>
        <v/>
      </c>
      <c r="BB59" s="58" t="str">
        <f t="shared" ca="1" si="61"/>
        <v/>
      </c>
      <c r="BC59" s="58" t="str">
        <f t="shared" ca="1" si="62"/>
        <v/>
      </c>
      <c r="BD59" s="58"/>
      <c r="BE59" s="58" t="str">
        <f t="shared" ca="1" si="63"/>
        <v xml:space="preserve">     </v>
      </c>
      <c r="BF59" s="58" t="str">
        <f t="shared" ca="1" si="64"/>
        <v/>
      </c>
      <c r="BG59" s="58" t="str">
        <f t="shared" ca="1" si="65"/>
        <v/>
      </c>
      <c r="BH59" s="58"/>
      <c r="BI59" s="58">
        <f t="shared" ca="1" si="88"/>
        <v>0</v>
      </c>
      <c r="BJ59" s="58">
        <f t="shared" ca="1" si="88"/>
        <v>0</v>
      </c>
      <c r="BK59" s="58">
        <f t="shared" ca="1" si="88"/>
        <v>0</v>
      </c>
      <c r="BL59" s="58">
        <f t="shared" ca="1" si="88"/>
        <v>0</v>
      </c>
      <c r="BM59" s="58">
        <f t="shared" ca="1" si="88"/>
        <v>0</v>
      </c>
      <c r="BN59" s="58">
        <f t="shared" ca="1" si="88"/>
        <v>0</v>
      </c>
      <c r="BO59" s="58"/>
      <c r="BP59" s="58" t="str">
        <f t="shared" ca="1" si="66"/>
        <v/>
      </c>
      <c r="BQ59" s="58" t="str">
        <f t="shared" ca="1" si="67"/>
        <v/>
      </c>
      <c r="BR59" s="58" t="str">
        <f t="shared" ca="1" si="68"/>
        <v/>
      </c>
      <c r="BS59" s="58" t="str">
        <f t="shared" ca="1" si="69"/>
        <v/>
      </c>
      <c r="BT59" s="58" t="str">
        <f t="shared" ca="1" si="70"/>
        <v/>
      </c>
      <c r="BU59" s="58" t="str">
        <f t="shared" ca="1" si="71"/>
        <v/>
      </c>
      <c r="BV59" s="58"/>
      <c r="BW59" s="58" t="str">
        <f t="shared" ca="1" si="72"/>
        <v xml:space="preserve">     </v>
      </c>
      <c r="BX59" s="58" t="str">
        <f t="shared" ca="1" si="73"/>
        <v/>
      </c>
      <c r="BY59" s="58" t="str">
        <f t="shared" ca="1" si="74"/>
        <v/>
      </c>
      <c r="BZ59" s="58"/>
      <c r="CA59" s="58" t="str">
        <f t="shared" ca="1" si="89"/>
        <v/>
      </c>
      <c r="CB59" s="58" t="str">
        <f t="shared" ca="1" si="89"/>
        <v/>
      </c>
      <c r="CC59" s="58" t="str">
        <f t="shared" ca="1" si="89"/>
        <v/>
      </c>
      <c r="CD59" s="58" t="str">
        <f t="shared" ca="1" si="89"/>
        <v/>
      </c>
      <c r="CE59" s="58" t="str">
        <f t="shared" ca="1" si="89"/>
        <v/>
      </c>
      <c r="CF59" s="58" t="str">
        <f t="shared" ca="1" si="89"/>
        <v/>
      </c>
      <c r="CG59" s="58"/>
      <c r="CH59" s="58" t="str">
        <f t="shared" ca="1" si="75"/>
        <v xml:space="preserve">     </v>
      </c>
      <c r="CI59" s="58" t="str">
        <f t="shared" ca="1" si="76"/>
        <v/>
      </c>
      <c r="CJ59" s="58" t="str">
        <f t="shared" ca="1" si="77"/>
        <v/>
      </c>
      <c r="CK59" s="58"/>
      <c r="CL59" s="58" t="str">
        <f t="shared" ca="1" si="90"/>
        <v/>
      </c>
      <c r="CM59" s="58" t="str">
        <f t="shared" ca="1" si="90"/>
        <v/>
      </c>
      <c r="CN59" s="58" t="str">
        <f t="shared" ca="1" si="90"/>
        <v/>
      </c>
      <c r="CO59" s="58" t="str">
        <f t="shared" ca="1" si="90"/>
        <v/>
      </c>
      <c r="CP59" s="58" t="str">
        <f t="shared" ca="1" si="90"/>
        <v/>
      </c>
      <c r="CQ59" s="58" t="str">
        <f t="shared" ca="1" si="90"/>
        <v/>
      </c>
      <c r="CR59" s="58"/>
      <c r="CS59" s="58" t="str">
        <f t="shared" ca="1" si="78"/>
        <v xml:space="preserve">     </v>
      </c>
      <c r="CT59" s="58" t="str">
        <f t="shared" ca="1" si="79"/>
        <v/>
      </c>
      <c r="CU59" s="58" t="str">
        <f t="shared" ca="1" si="80"/>
        <v/>
      </c>
      <c r="DH59" s="58" t="str">
        <f t="shared" si="81"/>
        <v/>
      </c>
      <c r="DI59" s="58" t="str">
        <f t="shared" si="82"/>
        <v/>
      </c>
      <c r="DJ59" s="58" t="str">
        <f t="shared" si="83"/>
        <v/>
      </c>
      <c r="DK59" s="58" t="str">
        <f t="shared" si="84"/>
        <v/>
      </c>
      <c r="DL59" s="58" t="str">
        <f t="shared" si="85"/>
        <v/>
      </c>
      <c r="DM59" s="168" t="str">
        <f t="shared" si="86"/>
        <v/>
      </c>
    </row>
    <row r="60" spans="1:117" x14ac:dyDescent="0.25">
      <c r="A60" s="5" t="str">
        <f>A$10&amp;"."&amp;COUNTA(A$10:A59)</f>
        <v>Б1.Б.50</v>
      </c>
      <c r="B60" s="92"/>
      <c r="C60" s="88"/>
      <c r="D60" s="89"/>
      <c r="E60" s="89"/>
      <c r="F60" s="89"/>
      <c r="G60" s="90"/>
      <c r="H60" s="88"/>
      <c r="I60" s="89"/>
      <c r="J60" s="89"/>
      <c r="K60" s="89"/>
      <c r="L60" s="90"/>
      <c r="M60" s="88"/>
      <c r="N60" s="89"/>
      <c r="O60" s="89"/>
      <c r="P60" s="89"/>
      <c r="Q60" s="90"/>
      <c r="R60" s="88"/>
      <c r="S60" s="89"/>
      <c r="T60" s="89"/>
      <c r="U60" s="89"/>
      <c r="V60" s="90"/>
      <c r="W60" s="88"/>
      <c r="X60" s="89"/>
      <c r="Y60" s="89"/>
      <c r="Z60" s="89"/>
      <c r="AA60" s="90"/>
      <c r="AB60" s="88"/>
      <c r="AC60" s="89"/>
      <c r="AD60" s="89"/>
      <c r="AE60" s="89"/>
      <c r="AF60" s="90"/>
      <c r="AG60" s="89"/>
      <c r="AH60" s="155">
        <v>0</v>
      </c>
      <c r="AI60" s="155">
        <v>0</v>
      </c>
      <c r="AJ60" s="155">
        <v>0</v>
      </c>
      <c r="AK60" s="155">
        <v>0</v>
      </c>
      <c r="AL60" s="57"/>
      <c r="AM60" s="57" t="str">
        <f>IF(ПланОО!H60&gt;0,ПланОО!I60/ПланОО!H60,"-")</f>
        <v>-</v>
      </c>
      <c r="AN60" s="136"/>
      <c r="AO60" s="58"/>
      <c r="AP60" s="58"/>
      <c r="AQ60" s="58">
        <f t="shared" ca="1" si="56"/>
        <v>0</v>
      </c>
      <c r="AR60" s="58">
        <f t="shared" ca="1" si="87"/>
        <v>0</v>
      </c>
      <c r="AS60" s="58">
        <f t="shared" ca="1" si="87"/>
        <v>0</v>
      </c>
      <c r="AT60" s="58">
        <f t="shared" ca="1" si="87"/>
        <v>0</v>
      </c>
      <c r="AU60" s="58">
        <f t="shared" ca="1" si="87"/>
        <v>0</v>
      </c>
      <c r="AV60" s="58">
        <f t="shared" ca="1" si="87"/>
        <v>0</v>
      </c>
      <c r="AW60" s="58"/>
      <c r="AX60" s="58" t="str">
        <f t="shared" ca="1" si="57"/>
        <v/>
      </c>
      <c r="AY60" s="58" t="str">
        <f t="shared" ca="1" si="58"/>
        <v/>
      </c>
      <c r="AZ60" s="58" t="str">
        <f t="shared" ca="1" si="59"/>
        <v/>
      </c>
      <c r="BA60" s="58" t="str">
        <f t="shared" ca="1" si="60"/>
        <v/>
      </c>
      <c r="BB60" s="58" t="str">
        <f t="shared" ca="1" si="61"/>
        <v/>
      </c>
      <c r="BC60" s="58" t="str">
        <f t="shared" ca="1" si="62"/>
        <v/>
      </c>
      <c r="BD60" s="58"/>
      <c r="BE60" s="58" t="str">
        <f t="shared" ca="1" si="63"/>
        <v xml:space="preserve">     </v>
      </c>
      <c r="BF60" s="58" t="str">
        <f t="shared" ca="1" si="64"/>
        <v/>
      </c>
      <c r="BG60" s="58" t="str">
        <f t="shared" ca="1" si="65"/>
        <v/>
      </c>
      <c r="BH60" s="58"/>
      <c r="BI60" s="58">
        <f t="shared" ca="1" si="88"/>
        <v>0</v>
      </c>
      <c r="BJ60" s="58">
        <f t="shared" ca="1" si="88"/>
        <v>0</v>
      </c>
      <c r="BK60" s="58">
        <f t="shared" ca="1" si="88"/>
        <v>0</v>
      </c>
      <c r="BL60" s="58">
        <f t="shared" ca="1" si="88"/>
        <v>0</v>
      </c>
      <c r="BM60" s="58">
        <f t="shared" ca="1" si="88"/>
        <v>0</v>
      </c>
      <c r="BN60" s="58">
        <f t="shared" ca="1" si="88"/>
        <v>0</v>
      </c>
      <c r="BO60" s="58"/>
      <c r="BP60" s="58" t="str">
        <f t="shared" ca="1" si="66"/>
        <v/>
      </c>
      <c r="BQ60" s="58" t="str">
        <f t="shared" ca="1" si="67"/>
        <v/>
      </c>
      <c r="BR60" s="58" t="str">
        <f t="shared" ca="1" si="68"/>
        <v/>
      </c>
      <c r="BS60" s="58" t="str">
        <f t="shared" ca="1" si="69"/>
        <v/>
      </c>
      <c r="BT60" s="58" t="str">
        <f t="shared" ca="1" si="70"/>
        <v/>
      </c>
      <c r="BU60" s="58" t="str">
        <f t="shared" ca="1" si="71"/>
        <v/>
      </c>
      <c r="BV60" s="58"/>
      <c r="BW60" s="58" t="str">
        <f t="shared" ca="1" si="72"/>
        <v xml:space="preserve">     </v>
      </c>
      <c r="BX60" s="58" t="str">
        <f t="shared" ca="1" si="73"/>
        <v/>
      </c>
      <c r="BY60" s="58" t="str">
        <f t="shared" ca="1" si="74"/>
        <v/>
      </c>
      <c r="BZ60" s="58"/>
      <c r="CA60" s="58" t="str">
        <f t="shared" ca="1" si="89"/>
        <v/>
      </c>
      <c r="CB60" s="58" t="str">
        <f t="shared" ca="1" si="89"/>
        <v/>
      </c>
      <c r="CC60" s="58" t="str">
        <f t="shared" ca="1" si="89"/>
        <v/>
      </c>
      <c r="CD60" s="58" t="str">
        <f t="shared" ca="1" si="89"/>
        <v/>
      </c>
      <c r="CE60" s="58" t="str">
        <f t="shared" ca="1" si="89"/>
        <v/>
      </c>
      <c r="CF60" s="58" t="str">
        <f t="shared" ca="1" si="89"/>
        <v/>
      </c>
      <c r="CG60" s="58"/>
      <c r="CH60" s="58" t="str">
        <f t="shared" ca="1" si="75"/>
        <v xml:space="preserve">     </v>
      </c>
      <c r="CI60" s="58" t="str">
        <f t="shared" ca="1" si="76"/>
        <v/>
      </c>
      <c r="CJ60" s="58" t="str">
        <f t="shared" ca="1" si="77"/>
        <v/>
      </c>
      <c r="CK60" s="58"/>
      <c r="CL60" s="58" t="str">
        <f t="shared" ca="1" si="90"/>
        <v/>
      </c>
      <c r="CM60" s="58" t="str">
        <f t="shared" ca="1" si="90"/>
        <v/>
      </c>
      <c r="CN60" s="58" t="str">
        <f t="shared" ca="1" si="90"/>
        <v/>
      </c>
      <c r="CO60" s="58" t="str">
        <f t="shared" ca="1" si="90"/>
        <v/>
      </c>
      <c r="CP60" s="58" t="str">
        <f t="shared" ca="1" si="90"/>
        <v/>
      </c>
      <c r="CQ60" s="58" t="str">
        <f t="shared" ca="1" si="90"/>
        <v/>
      </c>
      <c r="CR60" s="58"/>
      <c r="CS60" s="58" t="str">
        <f t="shared" ca="1" si="78"/>
        <v xml:space="preserve">     </v>
      </c>
      <c r="CT60" s="58" t="str">
        <f t="shared" ca="1" si="79"/>
        <v/>
      </c>
      <c r="CU60" s="58" t="str">
        <f t="shared" ca="1" si="80"/>
        <v/>
      </c>
      <c r="DH60" s="58" t="str">
        <f t="shared" si="81"/>
        <v/>
      </c>
      <c r="DI60" s="58" t="str">
        <f t="shared" si="82"/>
        <v/>
      </c>
      <c r="DJ60" s="58" t="str">
        <f t="shared" si="83"/>
        <v/>
      </c>
      <c r="DK60" s="58" t="str">
        <f t="shared" si="84"/>
        <v/>
      </c>
      <c r="DL60" s="58" t="str">
        <f t="shared" si="85"/>
        <v/>
      </c>
      <c r="DM60" s="168" t="str">
        <f t="shared" si="86"/>
        <v/>
      </c>
    </row>
    <row r="61" spans="1:117" ht="27" customHeight="1" x14ac:dyDescent="0.25">
      <c r="A61" s="363" t="str">
        <f>"Итого по базовой части Блока "&amp;A8</f>
        <v>Итого по базовой части Блока 1 «Дисциплины (модули)»</v>
      </c>
      <c r="B61" s="363"/>
      <c r="C61" s="52">
        <f>SUM(C11:C60)</f>
        <v>0</v>
      </c>
      <c r="D61" s="52">
        <f>SUM(D11:D60)</f>
        <v>0</v>
      </c>
      <c r="E61" s="52">
        <f>SUM(E11:E60)</f>
        <v>0</v>
      </c>
      <c r="F61" s="52">
        <f>SUM(F11:F60)</f>
        <v>0</v>
      </c>
      <c r="G61" s="52">
        <f>COUNTA(G11:G60)</f>
        <v>0</v>
      </c>
      <c r="H61" s="64">
        <f>SUM(H11:H60)</f>
        <v>0</v>
      </c>
      <c r="I61" s="52">
        <f>SUM(I11:I60)</f>
        <v>0</v>
      </c>
      <c r="J61" s="52">
        <f>SUM(J11:J60)</f>
        <v>0</v>
      </c>
      <c r="K61" s="52">
        <f>SUM(K11:K60)</f>
        <v>0</v>
      </c>
      <c r="L61" s="52">
        <f>COUNTA(L11:L60)</f>
        <v>0</v>
      </c>
      <c r="M61" s="52">
        <f>SUM(M11:M60)</f>
        <v>0</v>
      </c>
      <c r="N61" s="52">
        <f>SUM(N11:N60)</f>
        <v>0</v>
      </c>
      <c r="O61" s="52">
        <f>SUM(O11:O60)</f>
        <v>0</v>
      </c>
      <c r="P61" s="52">
        <f>SUM(P11:P60)</f>
        <v>0</v>
      </c>
      <c r="Q61" s="52">
        <f>COUNTA(Q11:Q60)</f>
        <v>0</v>
      </c>
      <c r="R61" s="52">
        <f>SUM(R11:R60)</f>
        <v>0</v>
      </c>
      <c r="S61" s="52">
        <f>SUM(S11:S60)</f>
        <v>0</v>
      </c>
      <c r="T61" s="52">
        <f>SUM(T11:T60)</f>
        <v>0</v>
      </c>
      <c r="U61" s="52">
        <f>SUM(U11:U60)</f>
        <v>0</v>
      </c>
      <c r="V61" s="52">
        <f>COUNTA(V11:V60)</f>
        <v>0</v>
      </c>
      <c r="W61" s="52">
        <f>SUM(W11:W60)</f>
        <v>0</v>
      </c>
      <c r="X61" s="52">
        <f>SUM(X11:X60)</f>
        <v>0</v>
      </c>
      <c r="Y61" s="52">
        <f>SUM(Y11:Y60)</f>
        <v>0</v>
      </c>
      <c r="Z61" s="52">
        <f>SUM(Z11:Z60)</f>
        <v>0</v>
      </c>
      <c r="AA61" s="52">
        <f>COUNTA(AA11:AA60)</f>
        <v>0</v>
      </c>
      <c r="AB61" s="52">
        <f>SUM(AB11:AB60)</f>
        <v>0</v>
      </c>
      <c r="AC61" s="52">
        <f>SUM(AC11:AC60)</f>
        <v>0</v>
      </c>
      <c r="AD61" s="52">
        <f>SUM(AD11:AD60)</f>
        <v>0</v>
      </c>
      <c r="AE61" s="52">
        <f>SUM(AE11:AE60)</f>
        <v>0</v>
      </c>
      <c r="AF61" s="52">
        <f>COUNTA(AF11:AF60)</f>
        <v>0</v>
      </c>
      <c r="AG61" s="47"/>
      <c r="AH61" s="155">
        <v>0</v>
      </c>
      <c r="AI61" s="155">
        <v>0</v>
      </c>
      <c r="AJ61" s="155">
        <v>0</v>
      </c>
      <c r="AK61" s="155">
        <v>0</v>
      </c>
      <c r="AL61" s="57"/>
      <c r="AM61" s="57" t="str">
        <f>IF(ПланОО!H10&gt;0,ПланОО!I10/ПланОО!H10,"-")</f>
        <v>-</v>
      </c>
      <c r="AN61" s="138">
        <v>20</v>
      </c>
      <c r="AO61" s="58"/>
      <c r="AP61" s="58"/>
      <c r="AQ61" s="58">
        <f t="shared" ca="1" si="56"/>
        <v>0</v>
      </c>
      <c r="AR61" s="58">
        <f t="shared" ca="1" si="87"/>
        <v>0</v>
      </c>
      <c r="AS61" s="58">
        <f t="shared" ca="1" si="87"/>
        <v>0</v>
      </c>
      <c r="AT61" s="58">
        <f t="shared" ca="1" si="87"/>
        <v>0</v>
      </c>
      <c r="AU61" s="58">
        <f t="shared" ca="1" si="87"/>
        <v>0</v>
      </c>
      <c r="AV61" s="58">
        <f t="shared" ca="1" si="87"/>
        <v>0</v>
      </c>
      <c r="AW61" s="58"/>
      <c r="AX61" s="58" t="str">
        <f t="shared" ca="1" si="57"/>
        <v/>
      </c>
      <c r="AY61" s="58" t="str">
        <f t="shared" ca="1" si="58"/>
        <v/>
      </c>
      <c r="AZ61" s="58" t="str">
        <f t="shared" ca="1" si="59"/>
        <v/>
      </c>
      <c r="BA61" s="58" t="str">
        <f t="shared" ca="1" si="60"/>
        <v/>
      </c>
      <c r="BB61" s="58" t="str">
        <f t="shared" ca="1" si="61"/>
        <v/>
      </c>
      <c r="BC61" s="58" t="str">
        <f t="shared" ca="1" si="62"/>
        <v/>
      </c>
      <c r="BD61" s="58"/>
      <c r="BE61" s="58" t="str">
        <f t="shared" ca="1" si="63"/>
        <v xml:space="preserve">     </v>
      </c>
      <c r="BF61" s="58" t="str">
        <f t="shared" ca="1" si="64"/>
        <v/>
      </c>
      <c r="BG61" s="58" t="str">
        <f t="shared" ca="1" si="65"/>
        <v/>
      </c>
      <c r="BH61" s="58"/>
      <c r="BI61" s="58">
        <f t="shared" ca="1" si="88"/>
        <v>0</v>
      </c>
      <c r="BJ61" s="58">
        <f t="shared" ca="1" si="88"/>
        <v>0</v>
      </c>
      <c r="BK61" s="58">
        <f t="shared" ca="1" si="88"/>
        <v>0</v>
      </c>
      <c r="BL61" s="58">
        <f t="shared" ca="1" si="88"/>
        <v>0</v>
      </c>
      <c r="BM61" s="58">
        <f t="shared" ca="1" si="88"/>
        <v>0</v>
      </c>
      <c r="BN61" s="58">
        <f t="shared" ca="1" si="88"/>
        <v>0</v>
      </c>
      <c r="BO61" s="58"/>
      <c r="BP61" s="58" t="str">
        <f t="shared" ca="1" si="66"/>
        <v/>
      </c>
      <c r="BQ61" s="58" t="str">
        <f t="shared" ca="1" si="67"/>
        <v/>
      </c>
      <c r="BR61" s="58" t="str">
        <f t="shared" ca="1" si="68"/>
        <v/>
      </c>
      <c r="BS61" s="58" t="str">
        <f t="shared" ca="1" si="69"/>
        <v/>
      </c>
      <c r="BT61" s="58" t="str">
        <f t="shared" ca="1" si="70"/>
        <v/>
      </c>
      <c r="BU61" s="58" t="str">
        <f t="shared" ca="1" si="71"/>
        <v/>
      </c>
      <c r="BV61" s="58"/>
      <c r="BW61" s="58" t="str">
        <f t="shared" ca="1" si="72"/>
        <v xml:space="preserve">     </v>
      </c>
      <c r="BX61" s="58" t="str">
        <f t="shared" ca="1" si="73"/>
        <v/>
      </c>
      <c r="BY61" s="58" t="str">
        <f t="shared" ca="1" si="74"/>
        <v/>
      </c>
      <c r="BZ61" s="58"/>
      <c r="CA61" s="58" t="str">
        <f t="shared" ca="1" si="89"/>
        <v/>
      </c>
      <c r="CB61" s="58" t="str">
        <f t="shared" ca="1" si="89"/>
        <v/>
      </c>
      <c r="CC61" s="58" t="str">
        <f t="shared" ca="1" si="89"/>
        <v/>
      </c>
      <c r="CD61" s="58" t="str">
        <f t="shared" ca="1" si="89"/>
        <v/>
      </c>
      <c r="CE61" s="58" t="str">
        <f t="shared" ca="1" si="89"/>
        <v/>
      </c>
      <c r="CF61" s="58" t="str">
        <f t="shared" ca="1" si="89"/>
        <v/>
      </c>
      <c r="CG61" s="58"/>
      <c r="CH61" s="58" t="str">
        <f t="shared" ca="1" si="75"/>
        <v xml:space="preserve">     </v>
      </c>
      <c r="CI61" s="58" t="str">
        <f t="shared" ca="1" si="76"/>
        <v/>
      </c>
      <c r="CJ61" s="58" t="str">
        <f t="shared" ca="1" si="77"/>
        <v/>
      </c>
      <c r="CK61" s="58"/>
      <c r="CL61" s="58" t="str">
        <f t="shared" ca="1" si="90"/>
        <v/>
      </c>
      <c r="CM61" s="58" t="str">
        <f t="shared" ca="1" si="90"/>
        <v/>
      </c>
      <c r="CN61" s="58" t="str">
        <f t="shared" ca="1" si="90"/>
        <v/>
      </c>
      <c r="CO61" s="58" t="str">
        <f t="shared" ca="1" si="90"/>
        <v/>
      </c>
      <c r="CP61" s="58" t="str">
        <f t="shared" ca="1" si="90"/>
        <v/>
      </c>
      <c r="CQ61" s="58" t="str">
        <f t="shared" ca="1" si="90"/>
        <v/>
      </c>
      <c r="CR61" s="58"/>
      <c r="CS61" s="58" t="str">
        <f t="shared" ca="1" si="78"/>
        <v xml:space="preserve">     </v>
      </c>
      <c r="CT61" s="58" t="str">
        <f t="shared" ca="1" si="79"/>
        <v/>
      </c>
      <c r="CU61" s="58" t="str">
        <f t="shared" ca="1" si="80"/>
        <v/>
      </c>
      <c r="DH61" s="58" t="str">
        <f t="shared" si="81"/>
        <v/>
      </c>
      <c r="DI61" s="58" t="str">
        <f t="shared" si="82"/>
        <v/>
      </c>
      <c r="DJ61" s="58" t="str">
        <f t="shared" si="83"/>
        <v/>
      </c>
      <c r="DK61" s="58" t="str">
        <f t="shared" si="84"/>
        <v/>
      </c>
      <c r="DL61" s="58" t="str">
        <f t="shared" si="85"/>
        <v/>
      </c>
      <c r="DM61" s="168" t="str">
        <f t="shared" si="86"/>
        <v/>
      </c>
    </row>
    <row r="62" spans="1:117" x14ac:dyDescent="0.25">
      <c r="A62" s="192" t="s">
        <v>332</v>
      </c>
      <c r="B62" s="207" t="s">
        <v>331</v>
      </c>
      <c r="C62" s="38"/>
      <c r="D62" s="37"/>
      <c r="E62" s="37"/>
      <c r="F62" s="37"/>
      <c r="G62" s="41"/>
      <c r="H62" s="38"/>
      <c r="I62" s="37"/>
      <c r="J62" s="37"/>
      <c r="K62" s="37"/>
      <c r="L62" s="41"/>
      <c r="M62" s="38"/>
      <c r="N62" s="37"/>
      <c r="O62" s="37"/>
      <c r="P62" s="37"/>
      <c r="Q62" s="41"/>
      <c r="R62" s="38"/>
      <c r="S62" s="37"/>
      <c r="T62" s="37"/>
      <c r="U62" s="37"/>
      <c r="V62" s="41"/>
      <c r="W62" s="38"/>
      <c r="X62" s="37"/>
      <c r="Y62" s="37"/>
      <c r="Z62" s="37"/>
      <c r="AA62" s="41"/>
      <c r="AB62" s="38"/>
      <c r="AC62" s="37"/>
      <c r="AD62" s="37"/>
      <c r="AE62" s="37"/>
      <c r="AF62" s="41"/>
      <c r="AG62" s="37"/>
      <c r="AH62" s="155">
        <v>0</v>
      </c>
      <c r="AI62" s="155">
        <v>0</v>
      </c>
      <c r="AJ62" s="155">
        <v>0</v>
      </c>
      <c r="AK62" s="155">
        <v>0</v>
      </c>
      <c r="AL62" s="57"/>
      <c r="AM62" s="57" t="e">
        <f>IF(ПланОО!#REF!&gt;0,ПланОО!#REF!/ПланОО!#REF!,"-")</f>
        <v>#REF!</v>
      </c>
      <c r="AN62" s="136"/>
      <c r="AO62" s="58"/>
      <c r="AP62" s="58"/>
      <c r="AQ62" s="58">
        <f t="shared" ca="1" si="56"/>
        <v>0</v>
      </c>
      <c r="AR62" s="58">
        <f t="shared" ca="1" si="87"/>
        <v>0</v>
      </c>
      <c r="AS62" s="58">
        <f t="shared" ca="1" si="87"/>
        <v>0</v>
      </c>
      <c r="AT62" s="58">
        <f t="shared" ca="1" si="87"/>
        <v>0</v>
      </c>
      <c r="AU62" s="58">
        <f t="shared" ca="1" si="87"/>
        <v>0</v>
      </c>
      <c r="AV62" s="58">
        <f t="shared" ca="1" si="87"/>
        <v>0</v>
      </c>
      <c r="AW62" s="58"/>
      <c r="AX62" s="58" t="str">
        <f t="shared" ca="1" si="57"/>
        <v/>
      </c>
      <c r="AY62" s="58" t="str">
        <f t="shared" ca="1" si="58"/>
        <v/>
      </c>
      <c r="AZ62" s="58" t="str">
        <f t="shared" ca="1" si="59"/>
        <v/>
      </c>
      <c r="BA62" s="58" t="str">
        <f t="shared" ca="1" si="60"/>
        <v/>
      </c>
      <c r="BB62" s="58" t="str">
        <f t="shared" ca="1" si="61"/>
        <v/>
      </c>
      <c r="BC62" s="58" t="str">
        <f t="shared" ca="1" si="62"/>
        <v/>
      </c>
      <c r="BD62" s="58"/>
      <c r="BE62" s="58" t="str">
        <f t="shared" ca="1" si="63"/>
        <v xml:space="preserve">     </v>
      </c>
      <c r="BF62" s="58" t="str">
        <f t="shared" ca="1" si="64"/>
        <v/>
      </c>
      <c r="BG62" s="58" t="str">
        <f t="shared" ca="1" si="65"/>
        <v/>
      </c>
      <c r="BH62" s="58"/>
      <c r="BI62" s="58">
        <f t="shared" ca="1" si="88"/>
        <v>0</v>
      </c>
      <c r="BJ62" s="58">
        <f t="shared" ca="1" si="88"/>
        <v>0</v>
      </c>
      <c r="BK62" s="58">
        <f t="shared" ca="1" si="88"/>
        <v>0</v>
      </c>
      <c r="BL62" s="58">
        <f t="shared" ca="1" si="88"/>
        <v>0</v>
      </c>
      <c r="BM62" s="58">
        <f t="shared" ca="1" si="88"/>
        <v>0</v>
      </c>
      <c r="BN62" s="58">
        <f t="shared" ca="1" si="88"/>
        <v>0</v>
      </c>
      <c r="BO62" s="58"/>
      <c r="BP62" s="58" t="str">
        <f t="shared" ca="1" si="66"/>
        <v/>
      </c>
      <c r="BQ62" s="58" t="str">
        <f t="shared" ca="1" si="67"/>
        <v/>
      </c>
      <c r="BR62" s="58" t="str">
        <f t="shared" ca="1" si="68"/>
        <v/>
      </c>
      <c r="BS62" s="58" t="str">
        <f t="shared" ca="1" si="69"/>
        <v/>
      </c>
      <c r="BT62" s="58" t="str">
        <f t="shared" ca="1" si="70"/>
        <v/>
      </c>
      <c r="BU62" s="58" t="str">
        <f t="shared" ca="1" si="71"/>
        <v/>
      </c>
      <c r="BV62" s="58"/>
      <c r="BW62" s="58" t="str">
        <f t="shared" ca="1" si="72"/>
        <v xml:space="preserve">     </v>
      </c>
      <c r="BX62" s="58" t="str">
        <f t="shared" ca="1" si="73"/>
        <v/>
      </c>
      <c r="BY62" s="58" t="str">
        <f t="shared" ca="1" si="74"/>
        <v/>
      </c>
      <c r="BZ62" s="58"/>
      <c r="CA62" s="58" t="str">
        <f t="shared" ca="1" si="89"/>
        <v/>
      </c>
      <c r="CB62" s="58" t="str">
        <f t="shared" ca="1" si="89"/>
        <v/>
      </c>
      <c r="CC62" s="58" t="str">
        <f t="shared" ca="1" si="89"/>
        <v/>
      </c>
      <c r="CD62" s="58" t="str">
        <f t="shared" ca="1" si="89"/>
        <v/>
      </c>
      <c r="CE62" s="58" t="str">
        <f t="shared" ca="1" si="89"/>
        <v/>
      </c>
      <c r="CF62" s="58" t="str">
        <f t="shared" ca="1" si="89"/>
        <v/>
      </c>
      <c r="CG62" s="58"/>
      <c r="CH62" s="58" t="str">
        <f t="shared" ca="1" si="75"/>
        <v xml:space="preserve">     </v>
      </c>
      <c r="CI62" s="58" t="str">
        <f t="shared" ca="1" si="76"/>
        <v/>
      </c>
      <c r="CJ62" s="58" t="str">
        <f t="shared" ca="1" si="77"/>
        <v/>
      </c>
      <c r="CK62" s="58"/>
      <c r="CL62" s="58" t="str">
        <f t="shared" ca="1" si="90"/>
        <v/>
      </c>
      <c r="CM62" s="58" t="str">
        <f t="shared" ca="1" si="90"/>
        <v/>
      </c>
      <c r="CN62" s="58" t="str">
        <f t="shared" ca="1" si="90"/>
        <v/>
      </c>
      <c r="CO62" s="58" t="str">
        <f t="shared" ca="1" si="90"/>
        <v/>
      </c>
      <c r="CP62" s="58" t="str">
        <f t="shared" ca="1" si="90"/>
        <v/>
      </c>
      <c r="CQ62" s="58" t="str">
        <f t="shared" ca="1" si="90"/>
        <v/>
      </c>
      <c r="CR62" s="58"/>
      <c r="CS62" s="58" t="str">
        <f t="shared" ca="1" si="78"/>
        <v xml:space="preserve">     </v>
      </c>
      <c r="CT62" s="58" t="str">
        <f t="shared" ca="1" si="79"/>
        <v/>
      </c>
      <c r="CU62" s="58" t="str">
        <f t="shared" ca="1" si="80"/>
        <v/>
      </c>
      <c r="DH62" s="58" t="str">
        <f t="shared" si="81"/>
        <v/>
      </c>
      <c r="DI62" s="58" t="str">
        <f t="shared" si="82"/>
        <v/>
      </c>
      <c r="DJ62" s="58" t="str">
        <f t="shared" si="83"/>
        <v/>
      </c>
      <c r="DK62" s="58" t="str">
        <f t="shared" si="84"/>
        <v/>
      </c>
      <c r="DL62" s="58" t="str">
        <f t="shared" si="85"/>
        <v/>
      </c>
      <c r="DM62" s="168" t="str">
        <f t="shared" si="86"/>
        <v/>
      </c>
    </row>
    <row r="63" spans="1:117" ht="3.95" customHeight="1" x14ac:dyDescent="0.25">
      <c r="A63" s="192"/>
      <c r="B63" s="207"/>
      <c r="C63" s="38"/>
      <c r="D63" s="37"/>
      <c r="E63" s="37"/>
      <c r="F63" s="37"/>
      <c r="G63" s="41"/>
      <c r="H63" s="38"/>
      <c r="I63" s="37"/>
      <c r="J63" s="37"/>
      <c r="K63" s="37"/>
      <c r="L63" s="41"/>
      <c r="M63" s="38"/>
      <c r="N63" s="37"/>
      <c r="O63" s="37"/>
      <c r="P63" s="37"/>
      <c r="Q63" s="41"/>
      <c r="R63" s="38"/>
      <c r="S63" s="37"/>
      <c r="T63" s="37"/>
      <c r="U63" s="37"/>
      <c r="V63" s="41"/>
      <c r="W63" s="38"/>
      <c r="X63" s="37"/>
      <c r="Y63" s="37"/>
      <c r="Z63" s="37"/>
      <c r="AA63" s="41"/>
      <c r="AB63" s="38"/>
      <c r="AC63" s="37"/>
      <c r="AD63" s="37"/>
      <c r="AE63" s="37"/>
      <c r="AF63" s="41"/>
      <c r="AG63" s="37"/>
      <c r="AH63" s="155"/>
      <c r="AI63" s="155"/>
      <c r="AJ63" s="155"/>
      <c r="AK63" s="155"/>
      <c r="AL63" s="57"/>
      <c r="AM63" s="57"/>
      <c r="AN63" s="136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DM63" s="168"/>
    </row>
    <row r="64" spans="1:117" x14ac:dyDescent="0.25">
      <c r="A64" s="192" t="s">
        <v>333</v>
      </c>
      <c r="B64" s="207" t="s">
        <v>334</v>
      </c>
      <c r="C64" s="38"/>
      <c r="D64" s="37"/>
      <c r="E64" s="37"/>
      <c r="F64" s="37"/>
      <c r="G64" s="41"/>
      <c r="H64" s="38"/>
      <c r="I64" s="37"/>
      <c r="J64" s="37"/>
      <c r="K64" s="37"/>
      <c r="L64" s="41"/>
      <c r="M64" s="38"/>
      <c r="N64" s="37"/>
      <c r="O64" s="37"/>
      <c r="P64" s="37"/>
      <c r="Q64" s="41"/>
      <c r="R64" s="38"/>
      <c r="S64" s="37"/>
      <c r="T64" s="37"/>
      <c r="U64" s="37"/>
      <c r="V64" s="41"/>
      <c r="W64" s="38"/>
      <c r="X64" s="37"/>
      <c r="Y64" s="37"/>
      <c r="Z64" s="37"/>
      <c r="AA64" s="41"/>
      <c r="AB64" s="38"/>
      <c r="AC64" s="37"/>
      <c r="AD64" s="37"/>
      <c r="AE64" s="37"/>
      <c r="AF64" s="41"/>
      <c r="AG64" s="37"/>
      <c r="AH64" s="155"/>
      <c r="AI64" s="155"/>
      <c r="AJ64" s="155"/>
      <c r="AK64" s="155"/>
      <c r="AL64" s="57"/>
      <c r="AM64" s="57"/>
      <c r="AN64" s="136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DM64" s="168"/>
    </row>
    <row r="65" spans="1:117" x14ac:dyDescent="0.25">
      <c r="A65" s="5" t="str">
        <f>A$64&amp;"."&amp;COUNTA(A$64:A64)</f>
        <v>Б1.В.ОД.1</v>
      </c>
      <c r="B65" s="92"/>
      <c r="C65" s="88"/>
      <c r="D65" s="89"/>
      <c r="E65" s="89"/>
      <c r="F65" s="89"/>
      <c r="G65" s="90"/>
      <c r="H65" s="88"/>
      <c r="I65" s="91"/>
      <c r="J65" s="91"/>
      <c r="K65" s="89"/>
      <c r="L65" s="90"/>
      <c r="M65" s="88"/>
      <c r="N65" s="89"/>
      <c r="O65" s="89"/>
      <c r="P65" s="89"/>
      <c r="Q65" s="90"/>
      <c r="R65" s="88"/>
      <c r="S65" s="89"/>
      <c r="T65" s="89"/>
      <c r="U65" s="89"/>
      <c r="V65" s="90"/>
      <c r="W65" s="88"/>
      <c r="X65" s="89"/>
      <c r="Y65" s="89"/>
      <c r="Z65" s="89"/>
      <c r="AA65" s="90"/>
      <c r="AB65" s="88"/>
      <c r="AC65" s="89"/>
      <c r="AD65" s="89"/>
      <c r="AE65" s="89"/>
      <c r="AF65" s="90"/>
      <c r="AG65" s="89"/>
      <c r="AH65" s="155">
        <v>0</v>
      </c>
      <c r="AI65" s="155">
        <v>0</v>
      </c>
      <c r="AJ65" s="155">
        <v>0</v>
      </c>
      <c r="AK65" s="155">
        <v>0</v>
      </c>
      <c r="AL65" s="57"/>
      <c r="AM65" s="57" t="str">
        <f>IF(ПланОО!H65&gt;0,ПланОО!I65/ПланОО!H65,"-")</f>
        <v>-</v>
      </c>
      <c r="AN65" s="136"/>
      <c r="AO65" s="58"/>
      <c r="AP65" s="58"/>
      <c r="AQ65" s="58">
        <f t="shared" ref="AQ65:AQ96" ca="1" si="91">IF(OFFSET($G65,0,(AQ$2-1)*5,1,1)=$AW$2,-1*AQ$2,IF(OFFSET($G65,0,(AQ$2-1)*5,1,1)=$AW$3,AQ$2,))</f>
        <v>0</v>
      </c>
      <c r="AR65" s="58">
        <f t="shared" ref="AR65:AV74" ca="1" si="92">IF(OFFSET($G65,0,(AR$2-1)*5,1,1)=$AW$2,-1*AR$2,IF(OFFSET($G65,0,(AR$2-1)*5,1,1)=$AW$3,AR$2,0))</f>
        <v>0</v>
      </c>
      <c r="AS65" s="58">
        <f t="shared" ca="1" si="92"/>
        <v>0</v>
      </c>
      <c r="AT65" s="58">
        <f t="shared" ca="1" si="92"/>
        <v>0</v>
      </c>
      <c r="AU65" s="58">
        <f t="shared" ca="1" si="92"/>
        <v>0</v>
      </c>
      <c r="AV65" s="58">
        <f t="shared" ca="1" si="92"/>
        <v>0</v>
      </c>
      <c r="AW65" s="58"/>
      <c r="AX65" s="58" t="str">
        <f t="shared" ca="1" si="57"/>
        <v/>
      </c>
      <c r="AY65" s="58" t="str">
        <f t="shared" ca="1" si="58"/>
        <v/>
      </c>
      <c r="AZ65" s="58" t="str">
        <f t="shared" ca="1" si="59"/>
        <v/>
      </c>
      <c r="BA65" s="58" t="str">
        <f t="shared" ca="1" si="60"/>
        <v/>
      </c>
      <c r="BB65" s="58" t="str">
        <f t="shared" ca="1" si="61"/>
        <v/>
      </c>
      <c r="BC65" s="58" t="str">
        <f t="shared" ca="1" si="62"/>
        <v/>
      </c>
      <c r="BD65" s="58"/>
      <c r="BE65" s="58" t="str">
        <f t="shared" ca="1" si="63"/>
        <v xml:space="preserve">     </v>
      </c>
      <c r="BF65" s="58" t="str">
        <f t="shared" ca="1" si="64"/>
        <v/>
      </c>
      <c r="BG65" s="58" t="str">
        <f t="shared" ca="1" si="65"/>
        <v/>
      </c>
      <c r="BH65" s="58"/>
      <c r="BI65" s="58">
        <f t="shared" ref="BI65:BN74" ca="1" si="93">IF(OFFSET($G65,0,(BI$2-1)*5,1,1)=$BO$1,-1*BI$2,IF(OFFSET($G65,0,(BI$2-1)*5,1,1)=$BO$3,BI$2,0))</f>
        <v>0</v>
      </c>
      <c r="BJ65" s="58">
        <f t="shared" ca="1" si="93"/>
        <v>0</v>
      </c>
      <c r="BK65" s="58">
        <f t="shared" ca="1" si="93"/>
        <v>0</v>
      </c>
      <c r="BL65" s="58">
        <f t="shared" ca="1" si="93"/>
        <v>0</v>
      </c>
      <c r="BM65" s="58">
        <f t="shared" ca="1" si="93"/>
        <v>0</v>
      </c>
      <c r="BN65" s="58">
        <f t="shared" ca="1" si="93"/>
        <v>0</v>
      </c>
      <c r="BO65" s="58"/>
      <c r="BP65" s="58" t="str">
        <f t="shared" ca="1" si="66"/>
        <v/>
      </c>
      <c r="BQ65" s="58" t="str">
        <f t="shared" ca="1" si="67"/>
        <v/>
      </c>
      <c r="BR65" s="58" t="str">
        <f t="shared" ca="1" si="68"/>
        <v/>
      </c>
      <c r="BS65" s="58" t="str">
        <f t="shared" ca="1" si="69"/>
        <v/>
      </c>
      <c r="BT65" s="58" t="str">
        <f t="shared" ca="1" si="70"/>
        <v/>
      </c>
      <c r="BU65" s="58" t="str">
        <f t="shared" ca="1" si="71"/>
        <v/>
      </c>
      <c r="BV65" s="58"/>
      <c r="BW65" s="58" t="str">
        <f t="shared" ca="1" si="72"/>
        <v xml:space="preserve">     </v>
      </c>
      <c r="BX65" s="58" t="str">
        <f t="shared" ca="1" si="73"/>
        <v/>
      </c>
      <c r="BY65" s="58" t="str">
        <f t="shared" ca="1" si="74"/>
        <v/>
      </c>
      <c r="BZ65" s="58"/>
      <c r="CA65" s="58" t="str">
        <f t="shared" ref="CA65:CF74" ca="1" si="94">IF(SUM(OFFSET($D65,0,(CA$2-1)*5,1,3))&gt;$CH$2,CA$2,"")</f>
        <v/>
      </c>
      <c r="CB65" s="58" t="str">
        <f t="shared" ca="1" si="94"/>
        <v/>
      </c>
      <c r="CC65" s="58" t="str">
        <f t="shared" ca="1" si="94"/>
        <v/>
      </c>
      <c r="CD65" s="58" t="str">
        <f t="shared" ca="1" si="94"/>
        <v/>
      </c>
      <c r="CE65" s="58" t="str">
        <f t="shared" ca="1" si="94"/>
        <v/>
      </c>
      <c r="CF65" s="58" t="str">
        <f t="shared" ca="1" si="94"/>
        <v/>
      </c>
      <c r="CG65" s="58"/>
      <c r="CH65" s="58" t="str">
        <f t="shared" ca="1" si="75"/>
        <v xml:space="preserve">     </v>
      </c>
      <c r="CI65" s="58" t="str">
        <f t="shared" ca="1" si="76"/>
        <v/>
      </c>
      <c r="CJ65" s="58" t="str">
        <f t="shared" ca="1" si="77"/>
        <v/>
      </c>
      <c r="CK65" s="58"/>
      <c r="CL65" s="58" t="str">
        <f t="shared" ref="CL65:CQ74" ca="1" si="95">IF(OFFSET($G65,0,(CL$2-1)*5,1,1)=$CR$1,CL$2,"")</f>
        <v/>
      </c>
      <c r="CM65" s="58" t="str">
        <f t="shared" ca="1" si="95"/>
        <v/>
      </c>
      <c r="CN65" s="58" t="str">
        <f t="shared" ca="1" si="95"/>
        <v/>
      </c>
      <c r="CO65" s="58" t="str">
        <f t="shared" ca="1" si="95"/>
        <v/>
      </c>
      <c r="CP65" s="58" t="str">
        <f t="shared" ca="1" si="95"/>
        <v/>
      </c>
      <c r="CQ65" s="58" t="str">
        <f t="shared" ca="1" si="95"/>
        <v/>
      </c>
      <c r="CR65" s="58"/>
      <c r="CS65" s="58" t="str">
        <f t="shared" ca="1" si="78"/>
        <v xml:space="preserve">     </v>
      </c>
      <c r="CT65" s="58" t="str">
        <f t="shared" ca="1" si="79"/>
        <v/>
      </c>
      <c r="CU65" s="58" t="str">
        <f t="shared" ca="1" si="80"/>
        <v/>
      </c>
      <c r="DH65" s="58" t="str">
        <f t="shared" ref="DH65:DH96" si="96">IF(AH65=0,"",AH65&amp;" ")</f>
        <v/>
      </c>
      <c r="DI65" s="58" t="str">
        <f t="shared" ref="DI65:DI96" si="97">IF(AI65=0,"",AI65&amp;" ")</f>
        <v/>
      </c>
      <c r="DJ65" s="58" t="str">
        <f t="shared" ref="DJ65:DJ96" si="98">IF(AJ65=0,"",AJ65&amp;" ")</f>
        <v/>
      </c>
      <c r="DK65" s="58" t="str">
        <f t="shared" ref="DK65:DK96" si="99">IF(AK65=0,"",AK65&amp;" ")</f>
        <v/>
      </c>
      <c r="DL65" s="58" t="str">
        <f t="shared" si="85"/>
        <v/>
      </c>
      <c r="DM65" s="168" t="str">
        <f t="shared" si="86"/>
        <v/>
      </c>
    </row>
    <row r="66" spans="1:117" x14ac:dyDescent="0.25">
      <c r="A66" s="5" t="str">
        <f>A$64&amp;"."&amp;COUNTA(A$64:A65)</f>
        <v>Б1.В.ОД.2</v>
      </c>
      <c r="B66" s="93"/>
      <c r="C66" s="88"/>
      <c r="D66" s="89"/>
      <c r="E66" s="89"/>
      <c r="F66" s="89"/>
      <c r="G66" s="90"/>
      <c r="H66" s="88"/>
      <c r="I66" s="89"/>
      <c r="J66" s="89"/>
      <c r="K66" s="89"/>
      <c r="L66" s="90"/>
      <c r="M66" s="88"/>
      <c r="N66" s="89"/>
      <c r="O66" s="89"/>
      <c r="P66" s="89"/>
      <c r="Q66" s="90"/>
      <c r="R66" s="88"/>
      <c r="S66" s="89"/>
      <c r="T66" s="89"/>
      <c r="U66" s="89"/>
      <c r="V66" s="90"/>
      <c r="W66" s="88"/>
      <c r="X66" s="89"/>
      <c r="Y66" s="89"/>
      <c r="Z66" s="89"/>
      <c r="AA66" s="90"/>
      <c r="AB66" s="88"/>
      <c r="AC66" s="89"/>
      <c r="AD66" s="89"/>
      <c r="AE66" s="89"/>
      <c r="AF66" s="90"/>
      <c r="AG66" s="89"/>
      <c r="AH66" s="155">
        <v>0</v>
      </c>
      <c r="AI66" s="155">
        <v>0</v>
      </c>
      <c r="AJ66" s="155">
        <v>0</v>
      </c>
      <c r="AK66" s="155">
        <v>0</v>
      </c>
      <c r="AL66" s="57"/>
      <c r="AM66" s="57" t="str">
        <f>IF(ПланОО!H66&gt;0,ПланОО!I66/ПланОО!H66,"-")</f>
        <v>-</v>
      </c>
      <c r="AN66" s="136"/>
      <c r="AO66" s="58"/>
      <c r="AP66" s="58"/>
      <c r="AQ66" s="58">
        <f t="shared" ca="1" si="91"/>
        <v>0</v>
      </c>
      <c r="AR66" s="58">
        <f t="shared" ca="1" si="92"/>
        <v>0</v>
      </c>
      <c r="AS66" s="58">
        <f t="shared" ca="1" si="92"/>
        <v>0</v>
      </c>
      <c r="AT66" s="58">
        <f t="shared" ca="1" si="92"/>
        <v>0</v>
      </c>
      <c r="AU66" s="58">
        <f t="shared" ca="1" si="92"/>
        <v>0</v>
      </c>
      <c r="AV66" s="58">
        <f t="shared" ca="1" si="92"/>
        <v>0</v>
      </c>
      <c r="AW66" s="58"/>
      <c r="AX66" s="58" t="str">
        <f t="shared" ca="1" si="57"/>
        <v/>
      </c>
      <c r="AY66" s="58" t="str">
        <f t="shared" ca="1" si="58"/>
        <v/>
      </c>
      <c r="AZ66" s="58" t="str">
        <f t="shared" ca="1" si="59"/>
        <v/>
      </c>
      <c r="BA66" s="58" t="str">
        <f t="shared" ca="1" si="60"/>
        <v/>
      </c>
      <c r="BB66" s="58" t="str">
        <f t="shared" ca="1" si="61"/>
        <v/>
      </c>
      <c r="BC66" s="58" t="str">
        <f t="shared" ca="1" si="62"/>
        <v/>
      </c>
      <c r="BD66" s="58"/>
      <c r="BE66" s="58" t="str">
        <f t="shared" ca="1" si="63"/>
        <v xml:space="preserve">     </v>
      </c>
      <c r="BF66" s="58" t="str">
        <f t="shared" ca="1" si="64"/>
        <v/>
      </c>
      <c r="BG66" s="58" t="str">
        <f t="shared" ca="1" si="65"/>
        <v/>
      </c>
      <c r="BH66" s="58"/>
      <c r="BI66" s="58">
        <f t="shared" ca="1" si="93"/>
        <v>0</v>
      </c>
      <c r="BJ66" s="58">
        <f t="shared" ca="1" si="93"/>
        <v>0</v>
      </c>
      <c r="BK66" s="58">
        <f t="shared" ca="1" si="93"/>
        <v>0</v>
      </c>
      <c r="BL66" s="58">
        <f t="shared" ca="1" si="93"/>
        <v>0</v>
      </c>
      <c r="BM66" s="58">
        <f t="shared" ca="1" si="93"/>
        <v>0</v>
      </c>
      <c r="BN66" s="58">
        <f t="shared" ca="1" si="93"/>
        <v>0</v>
      </c>
      <c r="BO66" s="58"/>
      <c r="BP66" s="58" t="str">
        <f t="shared" ca="1" si="66"/>
        <v/>
      </c>
      <c r="BQ66" s="58" t="str">
        <f t="shared" ca="1" si="67"/>
        <v/>
      </c>
      <c r="BR66" s="58" t="str">
        <f t="shared" ca="1" si="68"/>
        <v/>
      </c>
      <c r="BS66" s="58" t="str">
        <f t="shared" ca="1" si="69"/>
        <v/>
      </c>
      <c r="BT66" s="58" t="str">
        <f t="shared" ca="1" si="70"/>
        <v/>
      </c>
      <c r="BU66" s="58" t="str">
        <f t="shared" ca="1" si="71"/>
        <v/>
      </c>
      <c r="BV66" s="58"/>
      <c r="BW66" s="58" t="str">
        <f t="shared" ca="1" si="72"/>
        <v xml:space="preserve">     </v>
      </c>
      <c r="BX66" s="58" t="str">
        <f t="shared" ca="1" si="73"/>
        <v/>
      </c>
      <c r="BY66" s="58" t="str">
        <f t="shared" ca="1" si="74"/>
        <v/>
      </c>
      <c r="BZ66" s="58"/>
      <c r="CA66" s="58" t="str">
        <f t="shared" ca="1" si="94"/>
        <v/>
      </c>
      <c r="CB66" s="58" t="str">
        <f t="shared" ca="1" si="94"/>
        <v/>
      </c>
      <c r="CC66" s="58" t="str">
        <f t="shared" ca="1" si="94"/>
        <v/>
      </c>
      <c r="CD66" s="58" t="str">
        <f t="shared" ca="1" si="94"/>
        <v/>
      </c>
      <c r="CE66" s="58" t="str">
        <f t="shared" ca="1" si="94"/>
        <v/>
      </c>
      <c r="CF66" s="58" t="str">
        <f t="shared" ca="1" si="94"/>
        <v/>
      </c>
      <c r="CG66" s="58"/>
      <c r="CH66" s="58" t="str">
        <f t="shared" ca="1" si="75"/>
        <v xml:space="preserve">     </v>
      </c>
      <c r="CI66" s="58" t="str">
        <f t="shared" ca="1" si="76"/>
        <v/>
      </c>
      <c r="CJ66" s="58" t="str">
        <f t="shared" ca="1" si="77"/>
        <v/>
      </c>
      <c r="CK66" s="58"/>
      <c r="CL66" s="58" t="str">
        <f t="shared" ca="1" si="95"/>
        <v/>
      </c>
      <c r="CM66" s="58" t="str">
        <f t="shared" ca="1" si="95"/>
        <v/>
      </c>
      <c r="CN66" s="58" t="str">
        <f t="shared" ca="1" si="95"/>
        <v/>
      </c>
      <c r="CO66" s="58" t="str">
        <f t="shared" ca="1" si="95"/>
        <v/>
      </c>
      <c r="CP66" s="58" t="str">
        <f t="shared" ca="1" si="95"/>
        <v/>
      </c>
      <c r="CQ66" s="58" t="str">
        <f t="shared" ca="1" si="95"/>
        <v/>
      </c>
      <c r="CR66" s="58"/>
      <c r="CS66" s="58" t="str">
        <f t="shared" ca="1" si="78"/>
        <v xml:space="preserve">     </v>
      </c>
      <c r="CT66" s="58" t="str">
        <f t="shared" ca="1" si="79"/>
        <v/>
      </c>
      <c r="CU66" s="58" t="str">
        <f t="shared" ca="1" si="80"/>
        <v/>
      </c>
      <c r="DH66" s="58" t="str">
        <f t="shared" si="96"/>
        <v/>
      </c>
      <c r="DI66" s="58" t="str">
        <f t="shared" si="97"/>
        <v/>
      </c>
      <c r="DJ66" s="58" t="str">
        <f t="shared" si="98"/>
        <v/>
      </c>
      <c r="DK66" s="58" t="str">
        <f t="shared" si="99"/>
        <v/>
      </c>
      <c r="DL66" s="58" t="str">
        <f t="shared" si="85"/>
        <v/>
      </c>
      <c r="DM66" s="168" t="str">
        <f t="shared" si="86"/>
        <v/>
      </c>
    </row>
    <row r="67" spans="1:117" x14ac:dyDescent="0.25">
      <c r="A67" s="5" t="str">
        <f>A$64&amp;"."&amp;COUNTA(A$64:A66)</f>
        <v>Б1.В.ОД.3</v>
      </c>
      <c r="B67" s="92"/>
      <c r="C67" s="88"/>
      <c r="D67" s="89"/>
      <c r="E67" s="89"/>
      <c r="F67" s="89"/>
      <c r="G67" s="90"/>
      <c r="H67" s="88"/>
      <c r="I67" s="89"/>
      <c r="J67" s="89"/>
      <c r="K67" s="89"/>
      <c r="L67" s="90"/>
      <c r="M67" s="88"/>
      <c r="N67" s="89"/>
      <c r="O67" s="89"/>
      <c r="P67" s="89"/>
      <c r="Q67" s="90"/>
      <c r="R67" s="88"/>
      <c r="S67" s="89"/>
      <c r="T67" s="89"/>
      <c r="U67" s="89"/>
      <c r="V67" s="90"/>
      <c r="W67" s="88"/>
      <c r="X67" s="89"/>
      <c r="Y67" s="89"/>
      <c r="Z67" s="89"/>
      <c r="AA67" s="90"/>
      <c r="AB67" s="88"/>
      <c r="AC67" s="89"/>
      <c r="AD67" s="89"/>
      <c r="AE67" s="89"/>
      <c r="AF67" s="90"/>
      <c r="AG67" s="89"/>
      <c r="AH67" s="155">
        <v>0</v>
      </c>
      <c r="AI67" s="155">
        <v>0</v>
      </c>
      <c r="AJ67" s="155">
        <v>0</v>
      </c>
      <c r="AK67" s="155">
        <v>0</v>
      </c>
      <c r="AL67" s="57"/>
      <c r="AM67" s="57" t="str">
        <f>IF(ПланОО!H67&gt;0,ПланОО!I67/ПланОО!H67,"-")</f>
        <v>-</v>
      </c>
      <c r="AN67" s="136"/>
      <c r="AO67" s="58"/>
      <c r="AP67" s="58"/>
      <c r="AQ67" s="58">
        <f t="shared" ca="1" si="91"/>
        <v>0</v>
      </c>
      <c r="AR67" s="58">
        <f t="shared" ca="1" si="92"/>
        <v>0</v>
      </c>
      <c r="AS67" s="58">
        <f t="shared" ca="1" si="92"/>
        <v>0</v>
      </c>
      <c r="AT67" s="58">
        <f t="shared" ca="1" si="92"/>
        <v>0</v>
      </c>
      <c r="AU67" s="58">
        <f t="shared" ca="1" si="92"/>
        <v>0</v>
      </c>
      <c r="AV67" s="58">
        <f t="shared" ca="1" si="92"/>
        <v>0</v>
      </c>
      <c r="AW67" s="58"/>
      <c r="AX67" s="58" t="str">
        <f t="shared" ca="1" si="57"/>
        <v/>
      </c>
      <c r="AY67" s="58" t="str">
        <f t="shared" ca="1" si="58"/>
        <v/>
      </c>
      <c r="AZ67" s="58" t="str">
        <f t="shared" ca="1" si="59"/>
        <v/>
      </c>
      <c r="BA67" s="58" t="str">
        <f t="shared" ca="1" si="60"/>
        <v/>
      </c>
      <c r="BB67" s="58" t="str">
        <f t="shared" ca="1" si="61"/>
        <v/>
      </c>
      <c r="BC67" s="58" t="str">
        <f t="shared" ca="1" si="62"/>
        <v/>
      </c>
      <c r="BD67" s="58"/>
      <c r="BE67" s="58" t="str">
        <f t="shared" ca="1" si="63"/>
        <v xml:space="preserve">     </v>
      </c>
      <c r="BF67" s="58" t="str">
        <f t="shared" ca="1" si="64"/>
        <v/>
      </c>
      <c r="BG67" s="58" t="str">
        <f t="shared" ca="1" si="65"/>
        <v/>
      </c>
      <c r="BH67" s="58"/>
      <c r="BI67" s="58">
        <f t="shared" ca="1" si="93"/>
        <v>0</v>
      </c>
      <c r="BJ67" s="58">
        <f t="shared" ca="1" si="93"/>
        <v>0</v>
      </c>
      <c r="BK67" s="58">
        <f t="shared" ca="1" si="93"/>
        <v>0</v>
      </c>
      <c r="BL67" s="58">
        <f t="shared" ca="1" si="93"/>
        <v>0</v>
      </c>
      <c r="BM67" s="58">
        <f t="shared" ca="1" si="93"/>
        <v>0</v>
      </c>
      <c r="BN67" s="58">
        <f t="shared" ca="1" si="93"/>
        <v>0</v>
      </c>
      <c r="BO67" s="58"/>
      <c r="BP67" s="58" t="str">
        <f t="shared" ca="1" si="66"/>
        <v/>
      </c>
      <c r="BQ67" s="58" t="str">
        <f t="shared" ca="1" si="67"/>
        <v/>
      </c>
      <c r="BR67" s="58" t="str">
        <f t="shared" ca="1" si="68"/>
        <v/>
      </c>
      <c r="BS67" s="58" t="str">
        <f t="shared" ca="1" si="69"/>
        <v/>
      </c>
      <c r="BT67" s="58" t="str">
        <f t="shared" ca="1" si="70"/>
        <v/>
      </c>
      <c r="BU67" s="58" t="str">
        <f t="shared" ca="1" si="71"/>
        <v/>
      </c>
      <c r="BV67" s="58"/>
      <c r="BW67" s="58" t="str">
        <f t="shared" ca="1" si="72"/>
        <v xml:space="preserve">     </v>
      </c>
      <c r="BX67" s="58" t="str">
        <f t="shared" ca="1" si="73"/>
        <v/>
      </c>
      <c r="BY67" s="58" t="str">
        <f t="shared" ca="1" si="74"/>
        <v/>
      </c>
      <c r="BZ67" s="58"/>
      <c r="CA67" s="58" t="str">
        <f t="shared" ca="1" si="94"/>
        <v/>
      </c>
      <c r="CB67" s="58" t="str">
        <f t="shared" ca="1" si="94"/>
        <v/>
      </c>
      <c r="CC67" s="58" t="str">
        <f t="shared" ca="1" si="94"/>
        <v/>
      </c>
      <c r="CD67" s="58" t="str">
        <f t="shared" ca="1" si="94"/>
        <v/>
      </c>
      <c r="CE67" s="58" t="str">
        <f t="shared" ca="1" si="94"/>
        <v/>
      </c>
      <c r="CF67" s="58" t="str">
        <f t="shared" ca="1" si="94"/>
        <v/>
      </c>
      <c r="CG67" s="58"/>
      <c r="CH67" s="58" t="str">
        <f t="shared" ca="1" si="75"/>
        <v xml:space="preserve">     </v>
      </c>
      <c r="CI67" s="58" t="str">
        <f t="shared" ca="1" si="76"/>
        <v/>
      </c>
      <c r="CJ67" s="58" t="str">
        <f t="shared" ca="1" si="77"/>
        <v/>
      </c>
      <c r="CK67" s="58"/>
      <c r="CL67" s="58" t="str">
        <f t="shared" ca="1" si="95"/>
        <v/>
      </c>
      <c r="CM67" s="58" t="str">
        <f t="shared" ca="1" si="95"/>
        <v/>
      </c>
      <c r="CN67" s="58" t="str">
        <f t="shared" ca="1" si="95"/>
        <v/>
      </c>
      <c r="CO67" s="58" t="str">
        <f t="shared" ca="1" si="95"/>
        <v/>
      </c>
      <c r="CP67" s="58" t="str">
        <f t="shared" ca="1" si="95"/>
        <v/>
      </c>
      <c r="CQ67" s="58" t="str">
        <f t="shared" ca="1" si="95"/>
        <v/>
      </c>
      <c r="CR67" s="58"/>
      <c r="CS67" s="58" t="str">
        <f t="shared" ca="1" si="78"/>
        <v xml:space="preserve">     </v>
      </c>
      <c r="CT67" s="58" t="str">
        <f t="shared" ca="1" si="79"/>
        <v/>
      </c>
      <c r="CU67" s="58" t="str">
        <f t="shared" ca="1" si="80"/>
        <v/>
      </c>
      <c r="DH67" s="58" t="str">
        <f t="shared" si="96"/>
        <v/>
      </c>
      <c r="DI67" s="58" t="str">
        <f t="shared" si="97"/>
        <v/>
      </c>
      <c r="DJ67" s="58" t="str">
        <f t="shared" si="98"/>
        <v/>
      </c>
      <c r="DK67" s="58" t="str">
        <f t="shared" si="99"/>
        <v/>
      </c>
      <c r="DL67" s="58" t="str">
        <f t="shared" si="85"/>
        <v/>
      </c>
      <c r="DM67" s="168" t="str">
        <f t="shared" si="86"/>
        <v/>
      </c>
    </row>
    <row r="68" spans="1:117" x14ac:dyDescent="0.25">
      <c r="A68" s="5" t="str">
        <f>A$64&amp;"."&amp;COUNTA(A$64:A67)</f>
        <v>Б1.В.ОД.4</v>
      </c>
      <c r="B68" s="93"/>
      <c r="C68" s="88"/>
      <c r="D68" s="89"/>
      <c r="E68" s="89"/>
      <c r="F68" s="89"/>
      <c r="G68" s="90"/>
      <c r="H68" s="88"/>
      <c r="I68" s="89"/>
      <c r="J68" s="89"/>
      <c r="K68" s="89"/>
      <c r="L68" s="90"/>
      <c r="M68" s="88"/>
      <c r="N68" s="89"/>
      <c r="O68" s="89"/>
      <c r="P68" s="89"/>
      <c r="Q68" s="90"/>
      <c r="R68" s="88"/>
      <c r="S68" s="89"/>
      <c r="T68" s="89"/>
      <c r="U68" s="89"/>
      <c r="V68" s="90"/>
      <c r="W68" s="88"/>
      <c r="X68" s="89"/>
      <c r="Y68" s="89"/>
      <c r="Z68" s="89"/>
      <c r="AA68" s="90"/>
      <c r="AB68" s="88"/>
      <c r="AC68" s="89"/>
      <c r="AD68" s="89"/>
      <c r="AE68" s="89"/>
      <c r="AF68" s="90"/>
      <c r="AG68" s="89"/>
      <c r="AH68" s="155">
        <v>0</v>
      </c>
      <c r="AI68" s="155">
        <v>0</v>
      </c>
      <c r="AJ68" s="155">
        <v>0</v>
      </c>
      <c r="AK68" s="155">
        <v>0</v>
      </c>
      <c r="AL68" s="57"/>
      <c r="AM68" s="57" t="str">
        <f>IF(ПланОО!H68&gt;0,ПланОО!I68/ПланОО!H68,"-")</f>
        <v>-</v>
      </c>
      <c r="AN68" s="136"/>
      <c r="AO68" s="58"/>
      <c r="AP68" s="58"/>
      <c r="AQ68" s="58">
        <f t="shared" ca="1" si="91"/>
        <v>0</v>
      </c>
      <c r="AR68" s="58">
        <f t="shared" ca="1" si="92"/>
        <v>0</v>
      </c>
      <c r="AS68" s="58">
        <f t="shared" ca="1" si="92"/>
        <v>0</v>
      </c>
      <c r="AT68" s="58">
        <f t="shared" ca="1" si="92"/>
        <v>0</v>
      </c>
      <c r="AU68" s="58">
        <f t="shared" ca="1" si="92"/>
        <v>0</v>
      </c>
      <c r="AV68" s="58">
        <f t="shared" ca="1" si="92"/>
        <v>0</v>
      </c>
      <c r="AW68" s="58"/>
      <c r="AX68" s="58" t="str">
        <f t="shared" ca="1" si="57"/>
        <v/>
      </c>
      <c r="AY68" s="58" t="str">
        <f t="shared" ca="1" si="58"/>
        <v/>
      </c>
      <c r="AZ68" s="58" t="str">
        <f t="shared" ca="1" si="59"/>
        <v/>
      </c>
      <c r="BA68" s="58" t="str">
        <f t="shared" ca="1" si="60"/>
        <v/>
      </c>
      <c r="BB68" s="58" t="str">
        <f t="shared" ca="1" si="61"/>
        <v/>
      </c>
      <c r="BC68" s="58" t="str">
        <f t="shared" ca="1" si="62"/>
        <v/>
      </c>
      <c r="BD68" s="58"/>
      <c r="BE68" s="58" t="str">
        <f t="shared" ca="1" si="63"/>
        <v xml:space="preserve">     </v>
      </c>
      <c r="BF68" s="58" t="str">
        <f t="shared" ca="1" si="64"/>
        <v/>
      </c>
      <c r="BG68" s="58" t="str">
        <f t="shared" ca="1" si="65"/>
        <v/>
      </c>
      <c r="BH68" s="58"/>
      <c r="BI68" s="58">
        <f t="shared" ca="1" si="93"/>
        <v>0</v>
      </c>
      <c r="BJ68" s="58">
        <f t="shared" ca="1" si="93"/>
        <v>0</v>
      </c>
      <c r="BK68" s="58">
        <f t="shared" ca="1" si="93"/>
        <v>0</v>
      </c>
      <c r="BL68" s="58">
        <f t="shared" ca="1" si="93"/>
        <v>0</v>
      </c>
      <c r="BM68" s="58">
        <f t="shared" ca="1" si="93"/>
        <v>0</v>
      </c>
      <c r="BN68" s="58">
        <f t="shared" ca="1" si="93"/>
        <v>0</v>
      </c>
      <c r="BO68" s="58"/>
      <c r="BP68" s="58" t="str">
        <f t="shared" ca="1" si="66"/>
        <v/>
      </c>
      <c r="BQ68" s="58" t="str">
        <f t="shared" ca="1" si="67"/>
        <v/>
      </c>
      <c r="BR68" s="58" t="str">
        <f t="shared" ca="1" si="68"/>
        <v/>
      </c>
      <c r="BS68" s="58" t="str">
        <f t="shared" ca="1" si="69"/>
        <v/>
      </c>
      <c r="BT68" s="58" t="str">
        <f t="shared" ca="1" si="70"/>
        <v/>
      </c>
      <c r="BU68" s="58" t="str">
        <f t="shared" ca="1" si="71"/>
        <v/>
      </c>
      <c r="BV68" s="58"/>
      <c r="BW68" s="58" t="str">
        <f t="shared" ca="1" si="72"/>
        <v xml:space="preserve">     </v>
      </c>
      <c r="BX68" s="58" t="str">
        <f t="shared" ca="1" si="73"/>
        <v/>
      </c>
      <c r="BY68" s="58" t="str">
        <f t="shared" ca="1" si="74"/>
        <v/>
      </c>
      <c r="BZ68" s="58"/>
      <c r="CA68" s="58" t="str">
        <f t="shared" ca="1" si="94"/>
        <v/>
      </c>
      <c r="CB68" s="58" t="str">
        <f t="shared" ca="1" si="94"/>
        <v/>
      </c>
      <c r="CC68" s="58" t="str">
        <f t="shared" ca="1" si="94"/>
        <v/>
      </c>
      <c r="CD68" s="58" t="str">
        <f t="shared" ca="1" si="94"/>
        <v/>
      </c>
      <c r="CE68" s="58" t="str">
        <f t="shared" ca="1" si="94"/>
        <v/>
      </c>
      <c r="CF68" s="58" t="str">
        <f t="shared" ca="1" si="94"/>
        <v/>
      </c>
      <c r="CG68" s="58"/>
      <c r="CH68" s="58" t="str">
        <f t="shared" ca="1" si="75"/>
        <v xml:space="preserve">     </v>
      </c>
      <c r="CI68" s="58" t="str">
        <f t="shared" ca="1" si="76"/>
        <v/>
      </c>
      <c r="CJ68" s="58" t="str">
        <f t="shared" ca="1" si="77"/>
        <v/>
      </c>
      <c r="CK68" s="58"/>
      <c r="CL68" s="58" t="str">
        <f t="shared" ca="1" si="95"/>
        <v/>
      </c>
      <c r="CM68" s="58" t="str">
        <f t="shared" ca="1" si="95"/>
        <v/>
      </c>
      <c r="CN68" s="58" t="str">
        <f t="shared" ca="1" si="95"/>
        <v/>
      </c>
      <c r="CO68" s="58" t="str">
        <f t="shared" ca="1" si="95"/>
        <v/>
      </c>
      <c r="CP68" s="58" t="str">
        <f t="shared" ca="1" si="95"/>
        <v/>
      </c>
      <c r="CQ68" s="58" t="str">
        <f t="shared" ca="1" si="95"/>
        <v/>
      </c>
      <c r="CR68" s="58"/>
      <c r="CS68" s="58" t="str">
        <f t="shared" ca="1" si="78"/>
        <v xml:space="preserve">     </v>
      </c>
      <c r="CT68" s="58" t="str">
        <f t="shared" ca="1" si="79"/>
        <v/>
      </c>
      <c r="CU68" s="58" t="str">
        <f t="shared" ca="1" si="80"/>
        <v/>
      </c>
      <c r="DH68" s="58" t="str">
        <f t="shared" si="96"/>
        <v/>
      </c>
      <c r="DI68" s="58" t="str">
        <f t="shared" si="97"/>
        <v/>
      </c>
      <c r="DJ68" s="58" t="str">
        <f t="shared" si="98"/>
        <v/>
      </c>
      <c r="DK68" s="58" t="str">
        <f t="shared" si="99"/>
        <v/>
      </c>
      <c r="DL68" s="58" t="str">
        <f t="shared" si="85"/>
        <v/>
      </c>
      <c r="DM68" s="168" t="str">
        <f t="shared" si="86"/>
        <v/>
      </c>
    </row>
    <row r="69" spans="1:117" x14ac:dyDescent="0.25">
      <c r="A69" s="5" t="str">
        <f>A$64&amp;"."&amp;COUNTA(A$64:A68)</f>
        <v>Б1.В.ОД.5</v>
      </c>
      <c r="B69" s="93"/>
      <c r="C69" s="88"/>
      <c r="D69" s="89"/>
      <c r="E69" s="89"/>
      <c r="F69" s="89"/>
      <c r="G69" s="90"/>
      <c r="H69" s="88"/>
      <c r="I69" s="89"/>
      <c r="J69" s="89"/>
      <c r="K69" s="89"/>
      <c r="L69" s="90"/>
      <c r="M69" s="88"/>
      <c r="N69" s="89"/>
      <c r="O69" s="89"/>
      <c r="P69" s="89"/>
      <c r="Q69" s="90"/>
      <c r="R69" s="88"/>
      <c r="S69" s="89"/>
      <c r="T69" s="89"/>
      <c r="U69" s="89"/>
      <c r="V69" s="90"/>
      <c r="W69" s="88"/>
      <c r="X69" s="89"/>
      <c r="Y69" s="89"/>
      <c r="Z69" s="89"/>
      <c r="AA69" s="90"/>
      <c r="AB69" s="88"/>
      <c r="AC69" s="89"/>
      <c r="AD69" s="89"/>
      <c r="AE69" s="89"/>
      <c r="AF69" s="90"/>
      <c r="AG69" s="89"/>
      <c r="AH69" s="155">
        <v>0</v>
      </c>
      <c r="AI69" s="155">
        <v>0</v>
      </c>
      <c r="AJ69" s="155">
        <v>0</v>
      </c>
      <c r="AK69" s="155">
        <v>0</v>
      </c>
      <c r="AL69" s="57"/>
      <c r="AM69" s="57" t="str">
        <f>IF(ПланОО!H69&gt;0,ПланОО!I69/ПланОО!H69,"-")</f>
        <v>-</v>
      </c>
      <c r="AN69" s="136"/>
      <c r="AO69" s="58"/>
      <c r="AP69" s="58"/>
      <c r="AQ69" s="58">
        <f t="shared" ca="1" si="91"/>
        <v>0</v>
      </c>
      <c r="AR69" s="58">
        <f t="shared" ca="1" si="92"/>
        <v>0</v>
      </c>
      <c r="AS69" s="58">
        <f t="shared" ca="1" si="92"/>
        <v>0</v>
      </c>
      <c r="AT69" s="58">
        <f t="shared" ca="1" si="92"/>
        <v>0</v>
      </c>
      <c r="AU69" s="58">
        <f t="shared" ca="1" si="92"/>
        <v>0</v>
      </c>
      <c r="AV69" s="58">
        <f t="shared" ca="1" si="92"/>
        <v>0</v>
      </c>
      <c r="AW69" s="58"/>
      <c r="AX69" s="58" t="str">
        <f t="shared" ca="1" si="57"/>
        <v/>
      </c>
      <c r="AY69" s="58" t="str">
        <f t="shared" ca="1" si="58"/>
        <v/>
      </c>
      <c r="AZ69" s="58" t="str">
        <f t="shared" ca="1" si="59"/>
        <v/>
      </c>
      <c r="BA69" s="58" t="str">
        <f t="shared" ca="1" si="60"/>
        <v/>
      </c>
      <c r="BB69" s="58" t="str">
        <f t="shared" ca="1" si="61"/>
        <v/>
      </c>
      <c r="BC69" s="58" t="str">
        <f t="shared" ca="1" si="62"/>
        <v/>
      </c>
      <c r="BD69" s="58"/>
      <c r="BE69" s="58" t="str">
        <f t="shared" ca="1" si="63"/>
        <v xml:space="preserve">     </v>
      </c>
      <c r="BF69" s="58" t="str">
        <f t="shared" ca="1" si="64"/>
        <v/>
      </c>
      <c r="BG69" s="58" t="str">
        <f t="shared" ca="1" si="65"/>
        <v/>
      </c>
      <c r="BH69" s="58"/>
      <c r="BI69" s="58">
        <f t="shared" ca="1" si="93"/>
        <v>0</v>
      </c>
      <c r="BJ69" s="58">
        <f t="shared" ca="1" si="93"/>
        <v>0</v>
      </c>
      <c r="BK69" s="58">
        <f t="shared" ca="1" si="93"/>
        <v>0</v>
      </c>
      <c r="BL69" s="58">
        <f t="shared" ca="1" si="93"/>
        <v>0</v>
      </c>
      <c r="BM69" s="58">
        <f t="shared" ca="1" si="93"/>
        <v>0</v>
      </c>
      <c r="BN69" s="58">
        <f t="shared" ca="1" si="93"/>
        <v>0</v>
      </c>
      <c r="BO69" s="58"/>
      <c r="BP69" s="58" t="str">
        <f t="shared" ca="1" si="66"/>
        <v/>
      </c>
      <c r="BQ69" s="58" t="str">
        <f t="shared" ca="1" si="67"/>
        <v/>
      </c>
      <c r="BR69" s="58" t="str">
        <f t="shared" ca="1" si="68"/>
        <v/>
      </c>
      <c r="BS69" s="58" t="str">
        <f t="shared" ca="1" si="69"/>
        <v/>
      </c>
      <c r="BT69" s="58" t="str">
        <f t="shared" ca="1" si="70"/>
        <v/>
      </c>
      <c r="BU69" s="58" t="str">
        <f t="shared" ca="1" si="71"/>
        <v/>
      </c>
      <c r="BV69" s="58"/>
      <c r="BW69" s="58" t="str">
        <f t="shared" ca="1" si="72"/>
        <v xml:space="preserve">     </v>
      </c>
      <c r="BX69" s="58" t="str">
        <f t="shared" ca="1" si="73"/>
        <v/>
      </c>
      <c r="BY69" s="58" t="str">
        <f t="shared" ca="1" si="74"/>
        <v/>
      </c>
      <c r="BZ69" s="58"/>
      <c r="CA69" s="58" t="str">
        <f t="shared" ca="1" si="94"/>
        <v/>
      </c>
      <c r="CB69" s="58" t="str">
        <f t="shared" ca="1" si="94"/>
        <v/>
      </c>
      <c r="CC69" s="58" t="str">
        <f t="shared" ca="1" si="94"/>
        <v/>
      </c>
      <c r="CD69" s="58" t="str">
        <f t="shared" ca="1" si="94"/>
        <v/>
      </c>
      <c r="CE69" s="58" t="str">
        <f t="shared" ca="1" si="94"/>
        <v/>
      </c>
      <c r="CF69" s="58" t="str">
        <f t="shared" ca="1" si="94"/>
        <v/>
      </c>
      <c r="CG69" s="58"/>
      <c r="CH69" s="58" t="str">
        <f t="shared" ca="1" si="75"/>
        <v xml:space="preserve">     </v>
      </c>
      <c r="CI69" s="58" t="str">
        <f t="shared" ca="1" si="76"/>
        <v/>
      </c>
      <c r="CJ69" s="58" t="str">
        <f t="shared" ca="1" si="77"/>
        <v/>
      </c>
      <c r="CK69" s="58"/>
      <c r="CL69" s="58" t="str">
        <f t="shared" ca="1" si="95"/>
        <v/>
      </c>
      <c r="CM69" s="58" t="str">
        <f t="shared" ca="1" si="95"/>
        <v/>
      </c>
      <c r="CN69" s="58" t="str">
        <f t="shared" ca="1" si="95"/>
        <v/>
      </c>
      <c r="CO69" s="58" t="str">
        <f t="shared" ca="1" si="95"/>
        <v/>
      </c>
      <c r="CP69" s="58" t="str">
        <f t="shared" ca="1" si="95"/>
        <v/>
      </c>
      <c r="CQ69" s="58" t="str">
        <f t="shared" ca="1" si="95"/>
        <v/>
      </c>
      <c r="CR69" s="58"/>
      <c r="CS69" s="58" t="str">
        <f t="shared" ca="1" si="78"/>
        <v xml:space="preserve">     </v>
      </c>
      <c r="CT69" s="58" t="str">
        <f t="shared" ca="1" si="79"/>
        <v/>
      </c>
      <c r="CU69" s="58" t="str">
        <f t="shared" ca="1" si="80"/>
        <v/>
      </c>
      <c r="DH69" s="58" t="str">
        <f t="shared" si="96"/>
        <v/>
      </c>
      <c r="DI69" s="58" t="str">
        <f t="shared" si="97"/>
        <v/>
      </c>
      <c r="DJ69" s="58" t="str">
        <f t="shared" si="98"/>
        <v/>
      </c>
      <c r="DK69" s="58" t="str">
        <f t="shared" si="99"/>
        <v/>
      </c>
      <c r="DL69" s="58" t="str">
        <f t="shared" si="85"/>
        <v/>
      </c>
      <c r="DM69" s="168" t="str">
        <f t="shared" si="86"/>
        <v/>
      </c>
    </row>
    <row r="70" spans="1:117" x14ac:dyDescent="0.25">
      <c r="A70" s="5" t="str">
        <f>A$64&amp;"."&amp;COUNTA(A$64:A69)</f>
        <v>Б1.В.ОД.6</v>
      </c>
      <c r="B70" s="92"/>
      <c r="C70" s="88"/>
      <c r="D70" s="89"/>
      <c r="E70" s="89"/>
      <c r="F70" s="89"/>
      <c r="G70" s="90"/>
      <c r="H70" s="88"/>
      <c r="I70" s="89"/>
      <c r="J70" s="89"/>
      <c r="K70" s="89"/>
      <c r="L70" s="90"/>
      <c r="M70" s="88"/>
      <c r="N70" s="89"/>
      <c r="O70" s="89"/>
      <c r="P70" s="89"/>
      <c r="Q70" s="90"/>
      <c r="R70" s="88"/>
      <c r="S70" s="89"/>
      <c r="T70" s="89"/>
      <c r="U70" s="89"/>
      <c r="V70" s="90"/>
      <c r="W70" s="88"/>
      <c r="X70" s="89"/>
      <c r="Y70" s="89"/>
      <c r="Z70" s="89"/>
      <c r="AA70" s="90"/>
      <c r="AB70" s="88"/>
      <c r="AC70" s="89"/>
      <c r="AD70" s="89"/>
      <c r="AE70" s="89"/>
      <c r="AF70" s="90"/>
      <c r="AG70" s="89"/>
      <c r="AH70" s="155">
        <v>0</v>
      </c>
      <c r="AI70" s="155">
        <v>0</v>
      </c>
      <c r="AJ70" s="155">
        <v>0</v>
      </c>
      <c r="AK70" s="155">
        <v>0</v>
      </c>
      <c r="AL70" s="57"/>
      <c r="AM70" s="57" t="str">
        <f>IF(ПланОО!H70&gt;0,ПланОО!I70/ПланОО!H70,"-")</f>
        <v>-</v>
      </c>
      <c r="AN70" s="136"/>
      <c r="AO70" s="58"/>
      <c r="AP70" s="58"/>
      <c r="AQ70" s="58">
        <f t="shared" ca="1" si="91"/>
        <v>0</v>
      </c>
      <c r="AR70" s="58">
        <f t="shared" ca="1" si="92"/>
        <v>0</v>
      </c>
      <c r="AS70" s="58">
        <f t="shared" ca="1" si="92"/>
        <v>0</v>
      </c>
      <c r="AT70" s="58">
        <f t="shared" ca="1" si="92"/>
        <v>0</v>
      </c>
      <c r="AU70" s="58">
        <f t="shared" ca="1" si="92"/>
        <v>0</v>
      </c>
      <c r="AV70" s="58">
        <f t="shared" ca="1" si="92"/>
        <v>0</v>
      </c>
      <c r="AW70" s="58"/>
      <c r="AX70" s="58" t="str">
        <f t="shared" ca="1" si="57"/>
        <v/>
      </c>
      <c r="AY70" s="58" t="str">
        <f t="shared" ca="1" si="58"/>
        <v/>
      </c>
      <c r="AZ70" s="58" t="str">
        <f t="shared" ca="1" si="59"/>
        <v/>
      </c>
      <c r="BA70" s="58" t="str">
        <f t="shared" ca="1" si="60"/>
        <v/>
      </c>
      <c r="BB70" s="58" t="str">
        <f t="shared" ca="1" si="61"/>
        <v/>
      </c>
      <c r="BC70" s="58" t="str">
        <f t="shared" ca="1" si="62"/>
        <v/>
      </c>
      <c r="BD70" s="58"/>
      <c r="BE70" s="58" t="str">
        <f t="shared" ca="1" si="63"/>
        <v xml:space="preserve">     </v>
      </c>
      <c r="BF70" s="58" t="str">
        <f t="shared" ca="1" si="64"/>
        <v/>
      </c>
      <c r="BG70" s="58" t="str">
        <f t="shared" ca="1" si="65"/>
        <v/>
      </c>
      <c r="BH70" s="58"/>
      <c r="BI70" s="58">
        <f t="shared" ca="1" si="93"/>
        <v>0</v>
      </c>
      <c r="BJ70" s="58">
        <f t="shared" ca="1" si="93"/>
        <v>0</v>
      </c>
      <c r="BK70" s="58">
        <f t="shared" ca="1" si="93"/>
        <v>0</v>
      </c>
      <c r="BL70" s="58">
        <f t="shared" ca="1" si="93"/>
        <v>0</v>
      </c>
      <c r="BM70" s="58">
        <f t="shared" ca="1" si="93"/>
        <v>0</v>
      </c>
      <c r="BN70" s="58">
        <f t="shared" ca="1" si="93"/>
        <v>0</v>
      </c>
      <c r="BO70" s="58"/>
      <c r="BP70" s="58" t="str">
        <f t="shared" ca="1" si="66"/>
        <v/>
      </c>
      <c r="BQ70" s="58" t="str">
        <f t="shared" ca="1" si="67"/>
        <v/>
      </c>
      <c r="BR70" s="58" t="str">
        <f t="shared" ca="1" si="68"/>
        <v/>
      </c>
      <c r="BS70" s="58" t="str">
        <f t="shared" ca="1" si="69"/>
        <v/>
      </c>
      <c r="BT70" s="58" t="str">
        <f t="shared" ca="1" si="70"/>
        <v/>
      </c>
      <c r="BU70" s="58" t="str">
        <f t="shared" ca="1" si="71"/>
        <v/>
      </c>
      <c r="BV70" s="58"/>
      <c r="BW70" s="58" t="str">
        <f t="shared" ca="1" si="72"/>
        <v xml:space="preserve">     </v>
      </c>
      <c r="BX70" s="58" t="str">
        <f t="shared" ca="1" si="73"/>
        <v/>
      </c>
      <c r="BY70" s="58" t="str">
        <f t="shared" ca="1" si="74"/>
        <v/>
      </c>
      <c r="BZ70" s="58"/>
      <c r="CA70" s="58" t="str">
        <f t="shared" ca="1" si="94"/>
        <v/>
      </c>
      <c r="CB70" s="58" t="str">
        <f t="shared" ca="1" si="94"/>
        <v/>
      </c>
      <c r="CC70" s="58" t="str">
        <f t="shared" ca="1" si="94"/>
        <v/>
      </c>
      <c r="CD70" s="58" t="str">
        <f t="shared" ca="1" si="94"/>
        <v/>
      </c>
      <c r="CE70" s="58" t="str">
        <f t="shared" ca="1" si="94"/>
        <v/>
      </c>
      <c r="CF70" s="58" t="str">
        <f t="shared" ca="1" si="94"/>
        <v/>
      </c>
      <c r="CG70" s="58"/>
      <c r="CH70" s="58" t="str">
        <f t="shared" ca="1" si="75"/>
        <v xml:space="preserve">     </v>
      </c>
      <c r="CI70" s="58" t="str">
        <f t="shared" ca="1" si="76"/>
        <v/>
      </c>
      <c r="CJ70" s="58" t="str">
        <f t="shared" ca="1" si="77"/>
        <v/>
      </c>
      <c r="CK70" s="58"/>
      <c r="CL70" s="58" t="str">
        <f t="shared" ca="1" si="95"/>
        <v/>
      </c>
      <c r="CM70" s="58" t="str">
        <f t="shared" ca="1" si="95"/>
        <v/>
      </c>
      <c r="CN70" s="58" t="str">
        <f t="shared" ca="1" si="95"/>
        <v/>
      </c>
      <c r="CO70" s="58" t="str">
        <f t="shared" ca="1" si="95"/>
        <v/>
      </c>
      <c r="CP70" s="58" t="str">
        <f t="shared" ca="1" si="95"/>
        <v/>
      </c>
      <c r="CQ70" s="58" t="str">
        <f t="shared" ca="1" si="95"/>
        <v/>
      </c>
      <c r="CR70" s="58"/>
      <c r="CS70" s="58" t="str">
        <f t="shared" ca="1" si="78"/>
        <v xml:space="preserve">     </v>
      </c>
      <c r="CT70" s="58" t="str">
        <f t="shared" ca="1" si="79"/>
        <v/>
      </c>
      <c r="CU70" s="58" t="str">
        <f t="shared" ca="1" si="80"/>
        <v/>
      </c>
      <c r="DH70" s="58" t="str">
        <f t="shared" si="96"/>
        <v/>
      </c>
      <c r="DI70" s="58" t="str">
        <f t="shared" si="97"/>
        <v/>
      </c>
      <c r="DJ70" s="58" t="str">
        <f t="shared" si="98"/>
        <v/>
      </c>
      <c r="DK70" s="58" t="str">
        <f t="shared" si="99"/>
        <v/>
      </c>
      <c r="DL70" s="58" t="str">
        <f t="shared" si="85"/>
        <v/>
      </c>
      <c r="DM70" s="168" t="str">
        <f t="shared" si="86"/>
        <v/>
      </c>
    </row>
    <row r="71" spans="1:117" x14ac:dyDescent="0.25">
      <c r="A71" s="5" t="str">
        <f>A$64&amp;"."&amp;COUNTA(A$64:A70)</f>
        <v>Б1.В.ОД.7</v>
      </c>
      <c r="B71" s="93"/>
      <c r="C71" s="88"/>
      <c r="D71" s="89"/>
      <c r="E71" s="89"/>
      <c r="F71" s="89"/>
      <c r="G71" s="90"/>
      <c r="H71" s="88"/>
      <c r="I71" s="89"/>
      <c r="J71" s="89"/>
      <c r="K71" s="89"/>
      <c r="L71" s="90"/>
      <c r="M71" s="88"/>
      <c r="N71" s="89"/>
      <c r="O71" s="89"/>
      <c r="P71" s="89"/>
      <c r="Q71" s="90"/>
      <c r="R71" s="88"/>
      <c r="S71" s="89"/>
      <c r="T71" s="89"/>
      <c r="U71" s="89"/>
      <c r="V71" s="90"/>
      <c r="W71" s="88"/>
      <c r="X71" s="89"/>
      <c r="Y71" s="89"/>
      <c r="Z71" s="89"/>
      <c r="AA71" s="90"/>
      <c r="AB71" s="88"/>
      <c r="AC71" s="89"/>
      <c r="AD71" s="89"/>
      <c r="AE71" s="89"/>
      <c r="AF71" s="90"/>
      <c r="AG71" s="89"/>
      <c r="AH71" s="155">
        <v>0</v>
      </c>
      <c r="AI71" s="155">
        <v>0</v>
      </c>
      <c r="AJ71" s="155">
        <v>0</v>
      </c>
      <c r="AK71" s="155">
        <v>0</v>
      </c>
      <c r="AL71" s="57"/>
      <c r="AM71" s="57" t="str">
        <f>IF(ПланОО!H71&gt;0,ПланОО!I71/ПланОО!H71,"-")</f>
        <v>-</v>
      </c>
      <c r="AN71" s="136"/>
      <c r="AO71" s="58"/>
      <c r="AP71" s="58"/>
      <c r="AQ71" s="58">
        <f t="shared" ca="1" si="91"/>
        <v>0</v>
      </c>
      <c r="AR71" s="58">
        <f t="shared" ca="1" si="92"/>
        <v>0</v>
      </c>
      <c r="AS71" s="58">
        <f t="shared" ca="1" si="92"/>
        <v>0</v>
      </c>
      <c r="AT71" s="58">
        <f t="shared" ca="1" si="92"/>
        <v>0</v>
      </c>
      <c r="AU71" s="58">
        <f t="shared" ca="1" si="92"/>
        <v>0</v>
      </c>
      <c r="AV71" s="58">
        <f t="shared" ca="1" si="92"/>
        <v>0</v>
      </c>
      <c r="AW71" s="58"/>
      <c r="AX71" s="58" t="str">
        <f t="shared" ca="1" si="57"/>
        <v/>
      </c>
      <c r="AY71" s="58" t="str">
        <f t="shared" ca="1" si="58"/>
        <v/>
      </c>
      <c r="AZ71" s="58" t="str">
        <f t="shared" ca="1" si="59"/>
        <v/>
      </c>
      <c r="BA71" s="58" t="str">
        <f t="shared" ca="1" si="60"/>
        <v/>
      </c>
      <c r="BB71" s="58" t="str">
        <f t="shared" ca="1" si="61"/>
        <v/>
      </c>
      <c r="BC71" s="58" t="str">
        <f t="shared" ca="1" si="62"/>
        <v/>
      </c>
      <c r="BD71" s="58"/>
      <c r="BE71" s="58" t="str">
        <f t="shared" ca="1" si="63"/>
        <v xml:space="preserve">     </v>
      </c>
      <c r="BF71" s="58" t="str">
        <f t="shared" ca="1" si="64"/>
        <v/>
      </c>
      <c r="BG71" s="58" t="str">
        <f t="shared" ca="1" si="65"/>
        <v/>
      </c>
      <c r="BH71" s="58"/>
      <c r="BI71" s="58">
        <f t="shared" ca="1" si="93"/>
        <v>0</v>
      </c>
      <c r="BJ71" s="58">
        <f t="shared" ca="1" si="93"/>
        <v>0</v>
      </c>
      <c r="BK71" s="58">
        <f t="shared" ca="1" si="93"/>
        <v>0</v>
      </c>
      <c r="BL71" s="58">
        <f t="shared" ca="1" si="93"/>
        <v>0</v>
      </c>
      <c r="BM71" s="58">
        <f t="shared" ca="1" si="93"/>
        <v>0</v>
      </c>
      <c r="BN71" s="58">
        <f t="shared" ca="1" si="93"/>
        <v>0</v>
      </c>
      <c r="BO71" s="58"/>
      <c r="BP71" s="58" t="str">
        <f t="shared" ca="1" si="66"/>
        <v/>
      </c>
      <c r="BQ71" s="58" t="str">
        <f t="shared" ca="1" si="67"/>
        <v/>
      </c>
      <c r="BR71" s="58" t="str">
        <f t="shared" ca="1" si="68"/>
        <v/>
      </c>
      <c r="BS71" s="58" t="str">
        <f t="shared" ca="1" si="69"/>
        <v/>
      </c>
      <c r="BT71" s="58" t="str">
        <f t="shared" ca="1" si="70"/>
        <v/>
      </c>
      <c r="BU71" s="58" t="str">
        <f t="shared" ca="1" si="71"/>
        <v/>
      </c>
      <c r="BV71" s="58"/>
      <c r="BW71" s="58" t="str">
        <f t="shared" ca="1" si="72"/>
        <v xml:space="preserve">     </v>
      </c>
      <c r="BX71" s="58" t="str">
        <f t="shared" ca="1" si="73"/>
        <v/>
      </c>
      <c r="BY71" s="58" t="str">
        <f t="shared" ca="1" si="74"/>
        <v/>
      </c>
      <c r="BZ71" s="58"/>
      <c r="CA71" s="58" t="str">
        <f t="shared" ca="1" si="94"/>
        <v/>
      </c>
      <c r="CB71" s="58" t="str">
        <f t="shared" ca="1" si="94"/>
        <v/>
      </c>
      <c r="CC71" s="58" t="str">
        <f t="shared" ca="1" si="94"/>
        <v/>
      </c>
      <c r="CD71" s="58" t="str">
        <f t="shared" ca="1" si="94"/>
        <v/>
      </c>
      <c r="CE71" s="58" t="str">
        <f t="shared" ca="1" si="94"/>
        <v/>
      </c>
      <c r="CF71" s="58" t="str">
        <f t="shared" ca="1" si="94"/>
        <v/>
      </c>
      <c r="CG71" s="58"/>
      <c r="CH71" s="58" t="str">
        <f t="shared" ca="1" si="75"/>
        <v xml:space="preserve">     </v>
      </c>
      <c r="CI71" s="58" t="str">
        <f t="shared" ca="1" si="76"/>
        <v/>
      </c>
      <c r="CJ71" s="58" t="str">
        <f t="shared" ca="1" si="77"/>
        <v/>
      </c>
      <c r="CK71" s="58"/>
      <c r="CL71" s="58" t="str">
        <f t="shared" ca="1" si="95"/>
        <v/>
      </c>
      <c r="CM71" s="58" t="str">
        <f t="shared" ca="1" si="95"/>
        <v/>
      </c>
      <c r="CN71" s="58" t="str">
        <f t="shared" ca="1" si="95"/>
        <v/>
      </c>
      <c r="CO71" s="58" t="str">
        <f t="shared" ca="1" si="95"/>
        <v/>
      </c>
      <c r="CP71" s="58" t="str">
        <f t="shared" ca="1" si="95"/>
        <v/>
      </c>
      <c r="CQ71" s="58" t="str">
        <f t="shared" ca="1" si="95"/>
        <v/>
      </c>
      <c r="CR71" s="58"/>
      <c r="CS71" s="58" t="str">
        <f t="shared" ca="1" si="78"/>
        <v xml:space="preserve">     </v>
      </c>
      <c r="CT71" s="58" t="str">
        <f t="shared" ca="1" si="79"/>
        <v/>
      </c>
      <c r="CU71" s="58" t="str">
        <f t="shared" ca="1" si="80"/>
        <v/>
      </c>
      <c r="DH71" s="58" t="str">
        <f t="shared" si="96"/>
        <v/>
      </c>
      <c r="DI71" s="58" t="str">
        <f t="shared" si="97"/>
        <v/>
      </c>
      <c r="DJ71" s="58" t="str">
        <f t="shared" si="98"/>
        <v/>
      </c>
      <c r="DK71" s="58" t="str">
        <f t="shared" si="99"/>
        <v/>
      </c>
      <c r="DL71" s="58" t="str">
        <f t="shared" si="85"/>
        <v/>
      </c>
      <c r="DM71" s="168" t="str">
        <f t="shared" si="86"/>
        <v/>
      </c>
    </row>
    <row r="72" spans="1:117" x14ac:dyDescent="0.25">
      <c r="A72" s="5" t="str">
        <f>A$64&amp;"."&amp;COUNTA(A$64:A71)</f>
        <v>Б1.В.ОД.8</v>
      </c>
      <c r="B72" s="93"/>
      <c r="C72" s="88"/>
      <c r="D72" s="89"/>
      <c r="E72" s="89"/>
      <c r="F72" s="89"/>
      <c r="G72" s="90"/>
      <c r="H72" s="88"/>
      <c r="I72" s="89"/>
      <c r="J72" s="89"/>
      <c r="K72" s="89"/>
      <c r="L72" s="90"/>
      <c r="M72" s="88"/>
      <c r="N72" s="89"/>
      <c r="O72" s="89"/>
      <c r="P72" s="89"/>
      <c r="Q72" s="90"/>
      <c r="R72" s="88"/>
      <c r="S72" s="89"/>
      <c r="T72" s="89"/>
      <c r="U72" s="89"/>
      <c r="V72" s="90"/>
      <c r="W72" s="88"/>
      <c r="X72" s="89"/>
      <c r="Y72" s="89"/>
      <c r="Z72" s="89"/>
      <c r="AA72" s="90"/>
      <c r="AB72" s="88"/>
      <c r="AC72" s="89"/>
      <c r="AD72" s="89"/>
      <c r="AE72" s="89"/>
      <c r="AF72" s="90"/>
      <c r="AG72" s="89"/>
      <c r="AH72" s="155">
        <v>0</v>
      </c>
      <c r="AI72" s="155">
        <v>0</v>
      </c>
      <c r="AJ72" s="155">
        <v>0</v>
      </c>
      <c r="AK72" s="155">
        <v>0</v>
      </c>
      <c r="AL72" s="57"/>
      <c r="AM72" s="57" t="str">
        <f>IF(ПланОО!H72&gt;0,ПланОО!I72/ПланОО!H72,"-")</f>
        <v>-</v>
      </c>
      <c r="AN72" s="136"/>
      <c r="AO72" s="58"/>
      <c r="AP72" s="58"/>
      <c r="AQ72" s="58">
        <f t="shared" ca="1" si="91"/>
        <v>0</v>
      </c>
      <c r="AR72" s="58">
        <f t="shared" ca="1" si="92"/>
        <v>0</v>
      </c>
      <c r="AS72" s="58">
        <f t="shared" ca="1" si="92"/>
        <v>0</v>
      </c>
      <c r="AT72" s="58">
        <f t="shared" ca="1" si="92"/>
        <v>0</v>
      </c>
      <c r="AU72" s="58">
        <f t="shared" ca="1" si="92"/>
        <v>0</v>
      </c>
      <c r="AV72" s="58">
        <f t="shared" ca="1" si="92"/>
        <v>0</v>
      </c>
      <c r="AW72" s="58"/>
      <c r="AX72" s="58" t="str">
        <f t="shared" ca="1" si="57"/>
        <v/>
      </c>
      <c r="AY72" s="58" t="str">
        <f t="shared" ca="1" si="58"/>
        <v/>
      </c>
      <c r="AZ72" s="58" t="str">
        <f t="shared" ca="1" si="59"/>
        <v/>
      </c>
      <c r="BA72" s="58" t="str">
        <f t="shared" ca="1" si="60"/>
        <v/>
      </c>
      <c r="BB72" s="58" t="str">
        <f t="shared" ca="1" si="61"/>
        <v/>
      </c>
      <c r="BC72" s="58" t="str">
        <f t="shared" ca="1" si="62"/>
        <v/>
      </c>
      <c r="BD72" s="58"/>
      <c r="BE72" s="58" t="str">
        <f t="shared" ca="1" si="63"/>
        <v xml:space="preserve">     </v>
      </c>
      <c r="BF72" s="58" t="str">
        <f t="shared" ca="1" si="64"/>
        <v/>
      </c>
      <c r="BG72" s="58" t="str">
        <f t="shared" ca="1" si="65"/>
        <v/>
      </c>
      <c r="BH72" s="58"/>
      <c r="BI72" s="58">
        <f t="shared" ca="1" si="93"/>
        <v>0</v>
      </c>
      <c r="BJ72" s="58">
        <f t="shared" ca="1" si="93"/>
        <v>0</v>
      </c>
      <c r="BK72" s="58">
        <f t="shared" ca="1" si="93"/>
        <v>0</v>
      </c>
      <c r="BL72" s="58">
        <f t="shared" ca="1" si="93"/>
        <v>0</v>
      </c>
      <c r="BM72" s="58">
        <f t="shared" ca="1" si="93"/>
        <v>0</v>
      </c>
      <c r="BN72" s="58">
        <f t="shared" ca="1" si="93"/>
        <v>0</v>
      </c>
      <c r="BO72" s="58"/>
      <c r="BP72" s="58" t="str">
        <f t="shared" ca="1" si="66"/>
        <v/>
      </c>
      <c r="BQ72" s="58" t="str">
        <f t="shared" ca="1" si="67"/>
        <v/>
      </c>
      <c r="BR72" s="58" t="str">
        <f t="shared" ca="1" si="68"/>
        <v/>
      </c>
      <c r="BS72" s="58" t="str">
        <f t="shared" ca="1" si="69"/>
        <v/>
      </c>
      <c r="BT72" s="58" t="str">
        <f t="shared" ca="1" si="70"/>
        <v/>
      </c>
      <c r="BU72" s="58" t="str">
        <f t="shared" ca="1" si="71"/>
        <v/>
      </c>
      <c r="BV72" s="58"/>
      <c r="BW72" s="58" t="str">
        <f t="shared" ca="1" si="72"/>
        <v xml:space="preserve">     </v>
      </c>
      <c r="BX72" s="58" t="str">
        <f t="shared" ca="1" si="73"/>
        <v/>
      </c>
      <c r="BY72" s="58" t="str">
        <f t="shared" ca="1" si="74"/>
        <v/>
      </c>
      <c r="BZ72" s="58"/>
      <c r="CA72" s="58" t="str">
        <f t="shared" ca="1" si="94"/>
        <v/>
      </c>
      <c r="CB72" s="58" t="str">
        <f t="shared" ca="1" si="94"/>
        <v/>
      </c>
      <c r="CC72" s="58" t="str">
        <f t="shared" ca="1" si="94"/>
        <v/>
      </c>
      <c r="CD72" s="58" t="str">
        <f t="shared" ca="1" si="94"/>
        <v/>
      </c>
      <c r="CE72" s="58" t="str">
        <f t="shared" ca="1" si="94"/>
        <v/>
      </c>
      <c r="CF72" s="58" t="str">
        <f t="shared" ca="1" si="94"/>
        <v/>
      </c>
      <c r="CG72" s="58"/>
      <c r="CH72" s="58" t="str">
        <f t="shared" ca="1" si="75"/>
        <v xml:space="preserve">     </v>
      </c>
      <c r="CI72" s="58" t="str">
        <f t="shared" ca="1" si="76"/>
        <v/>
      </c>
      <c r="CJ72" s="58" t="str">
        <f t="shared" ca="1" si="77"/>
        <v/>
      </c>
      <c r="CK72" s="58"/>
      <c r="CL72" s="58" t="str">
        <f t="shared" ca="1" si="95"/>
        <v/>
      </c>
      <c r="CM72" s="58" t="str">
        <f t="shared" ca="1" si="95"/>
        <v/>
      </c>
      <c r="CN72" s="58" t="str">
        <f t="shared" ca="1" si="95"/>
        <v/>
      </c>
      <c r="CO72" s="58" t="str">
        <f t="shared" ca="1" si="95"/>
        <v/>
      </c>
      <c r="CP72" s="58" t="str">
        <f t="shared" ca="1" si="95"/>
        <v/>
      </c>
      <c r="CQ72" s="58" t="str">
        <f t="shared" ca="1" si="95"/>
        <v/>
      </c>
      <c r="CR72" s="58"/>
      <c r="CS72" s="58" t="str">
        <f t="shared" ca="1" si="78"/>
        <v xml:space="preserve">     </v>
      </c>
      <c r="CT72" s="58" t="str">
        <f t="shared" ca="1" si="79"/>
        <v/>
      </c>
      <c r="CU72" s="58" t="str">
        <f t="shared" ca="1" si="80"/>
        <v/>
      </c>
      <c r="DH72" s="58" t="str">
        <f t="shared" si="96"/>
        <v/>
      </c>
      <c r="DI72" s="58" t="str">
        <f t="shared" si="97"/>
        <v/>
      </c>
      <c r="DJ72" s="58" t="str">
        <f t="shared" si="98"/>
        <v/>
      </c>
      <c r="DK72" s="58" t="str">
        <f t="shared" si="99"/>
        <v/>
      </c>
      <c r="DL72" s="58" t="str">
        <f t="shared" si="85"/>
        <v/>
      </c>
      <c r="DM72" s="168" t="str">
        <f t="shared" si="86"/>
        <v/>
      </c>
    </row>
    <row r="73" spans="1:117" x14ac:dyDescent="0.25">
      <c r="A73" s="5" t="str">
        <f>A$64&amp;"."&amp;COUNTA(A$64:A72)</f>
        <v>Б1.В.ОД.9</v>
      </c>
      <c r="B73" s="93"/>
      <c r="C73" s="88"/>
      <c r="D73" s="89"/>
      <c r="E73" s="89"/>
      <c r="F73" s="89"/>
      <c r="G73" s="90"/>
      <c r="H73" s="88"/>
      <c r="I73" s="89"/>
      <c r="J73" s="89"/>
      <c r="K73" s="89"/>
      <c r="L73" s="90"/>
      <c r="M73" s="88"/>
      <c r="N73" s="89"/>
      <c r="O73" s="89"/>
      <c r="P73" s="89"/>
      <c r="Q73" s="90"/>
      <c r="R73" s="88"/>
      <c r="S73" s="89"/>
      <c r="T73" s="89"/>
      <c r="U73" s="89"/>
      <c r="V73" s="90"/>
      <c r="W73" s="88"/>
      <c r="X73" s="89"/>
      <c r="Y73" s="89"/>
      <c r="Z73" s="89"/>
      <c r="AA73" s="90"/>
      <c r="AB73" s="88"/>
      <c r="AC73" s="89"/>
      <c r="AD73" s="89"/>
      <c r="AE73" s="89"/>
      <c r="AF73" s="90"/>
      <c r="AG73" s="89"/>
      <c r="AH73" s="155">
        <v>0</v>
      </c>
      <c r="AI73" s="155">
        <v>0</v>
      </c>
      <c r="AJ73" s="155">
        <v>0</v>
      </c>
      <c r="AK73" s="155">
        <v>0</v>
      </c>
      <c r="AL73" s="57"/>
      <c r="AM73" s="57" t="str">
        <f>IF(ПланОО!H73&gt;0,ПланОО!I73/ПланОО!H73,"-")</f>
        <v>-</v>
      </c>
      <c r="AN73" s="136"/>
      <c r="AO73" s="58"/>
      <c r="AP73" s="58"/>
      <c r="AQ73" s="58">
        <f t="shared" ca="1" si="91"/>
        <v>0</v>
      </c>
      <c r="AR73" s="58">
        <f t="shared" ca="1" si="92"/>
        <v>0</v>
      </c>
      <c r="AS73" s="58">
        <f t="shared" ca="1" si="92"/>
        <v>0</v>
      </c>
      <c r="AT73" s="58">
        <f t="shared" ca="1" si="92"/>
        <v>0</v>
      </c>
      <c r="AU73" s="58">
        <f t="shared" ca="1" si="92"/>
        <v>0</v>
      </c>
      <c r="AV73" s="58">
        <f t="shared" ca="1" si="92"/>
        <v>0</v>
      </c>
      <c r="AW73" s="58"/>
      <c r="AX73" s="58" t="str">
        <f t="shared" ca="1" si="57"/>
        <v/>
      </c>
      <c r="AY73" s="58" t="str">
        <f t="shared" ca="1" si="58"/>
        <v/>
      </c>
      <c r="AZ73" s="58" t="str">
        <f t="shared" ca="1" si="59"/>
        <v/>
      </c>
      <c r="BA73" s="58" t="str">
        <f t="shared" ca="1" si="60"/>
        <v/>
      </c>
      <c r="BB73" s="58" t="str">
        <f t="shared" ca="1" si="61"/>
        <v/>
      </c>
      <c r="BC73" s="58" t="str">
        <f t="shared" ca="1" si="62"/>
        <v/>
      </c>
      <c r="BD73" s="58"/>
      <c r="BE73" s="58" t="str">
        <f t="shared" ca="1" si="63"/>
        <v xml:space="preserve">     </v>
      </c>
      <c r="BF73" s="58" t="str">
        <f t="shared" ca="1" si="64"/>
        <v/>
      </c>
      <c r="BG73" s="58" t="str">
        <f t="shared" ca="1" si="65"/>
        <v/>
      </c>
      <c r="BH73" s="58"/>
      <c r="BI73" s="58">
        <f t="shared" ca="1" si="93"/>
        <v>0</v>
      </c>
      <c r="BJ73" s="58">
        <f t="shared" ca="1" si="93"/>
        <v>0</v>
      </c>
      <c r="BK73" s="58">
        <f t="shared" ca="1" si="93"/>
        <v>0</v>
      </c>
      <c r="BL73" s="58">
        <f t="shared" ca="1" si="93"/>
        <v>0</v>
      </c>
      <c r="BM73" s="58">
        <f t="shared" ca="1" si="93"/>
        <v>0</v>
      </c>
      <c r="BN73" s="58">
        <f t="shared" ca="1" si="93"/>
        <v>0</v>
      </c>
      <c r="BO73" s="58"/>
      <c r="BP73" s="58" t="str">
        <f t="shared" ca="1" si="66"/>
        <v/>
      </c>
      <c r="BQ73" s="58" t="str">
        <f t="shared" ca="1" si="67"/>
        <v/>
      </c>
      <c r="BR73" s="58" t="str">
        <f t="shared" ca="1" si="68"/>
        <v/>
      </c>
      <c r="BS73" s="58" t="str">
        <f t="shared" ca="1" si="69"/>
        <v/>
      </c>
      <c r="BT73" s="58" t="str">
        <f t="shared" ca="1" si="70"/>
        <v/>
      </c>
      <c r="BU73" s="58" t="str">
        <f t="shared" ca="1" si="71"/>
        <v/>
      </c>
      <c r="BV73" s="58"/>
      <c r="BW73" s="58" t="str">
        <f t="shared" ca="1" si="72"/>
        <v xml:space="preserve">     </v>
      </c>
      <c r="BX73" s="58" t="str">
        <f t="shared" ca="1" si="73"/>
        <v/>
      </c>
      <c r="BY73" s="58" t="str">
        <f t="shared" ca="1" si="74"/>
        <v/>
      </c>
      <c r="BZ73" s="58"/>
      <c r="CA73" s="58" t="str">
        <f t="shared" ca="1" si="94"/>
        <v/>
      </c>
      <c r="CB73" s="58" t="str">
        <f t="shared" ca="1" si="94"/>
        <v/>
      </c>
      <c r="CC73" s="58" t="str">
        <f t="shared" ca="1" si="94"/>
        <v/>
      </c>
      <c r="CD73" s="58" t="str">
        <f t="shared" ca="1" si="94"/>
        <v/>
      </c>
      <c r="CE73" s="58" t="str">
        <f t="shared" ca="1" si="94"/>
        <v/>
      </c>
      <c r="CF73" s="58" t="str">
        <f t="shared" ca="1" si="94"/>
        <v/>
      </c>
      <c r="CG73" s="58"/>
      <c r="CH73" s="58" t="str">
        <f t="shared" ca="1" si="75"/>
        <v xml:space="preserve">     </v>
      </c>
      <c r="CI73" s="58" t="str">
        <f t="shared" ca="1" si="76"/>
        <v/>
      </c>
      <c r="CJ73" s="58" t="str">
        <f t="shared" ca="1" si="77"/>
        <v/>
      </c>
      <c r="CK73" s="58"/>
      <c r="CL73" s="58" t="str">
        <f t="shared" ca="1" si="95"/>
        <v/>
      </c>
      <c r="CM73" s="58" t="str">
        <f t="shared" ca="1" si="95"/>
        <v/>
      </c>
      <c r="CN73" s="58" t="str">
        <f t="shared" ca="1" si="95"/>
        <v/>
      </c>
      <c r="CO73" s="58" t="str">
        <f t="shared" ca="1" si="95"/>
        <v/>
      </c>
      <c r="CP73" s="58" t="str">
        <f t="shared" ca="1" si="95"/>
        <v/>
      </c>
      <c r="CQ73" s="58" t="str">
        <f t="shared" ca="1" si="95"/>
        <v/>
      </c>
      <c r="CR73" s="58"/>
      <c r="CS73" s="58" t="str">
        <f t="shared" ca="1" si="78"/>
        <v xml:space="preserve">     </v>
      </c>
      <c r="CT73" s="58" t="str">
        <f t="shared" ca="1" si="79"/>
        <v/>
      </c>
      <c r="CU73" s="58" t="str">
        <f t="shared" ca="1" si="80"/>
        <v/>
      </c>
      <c r="DH73" s="58" t="str">
        <f t="shared" si="96"/>
        <v/>
      </c>
      <c r="DI73" s="58" t="str">
        <f t="shared" si="97"/>
        <v/>
      </c>
      <c r="DJ73" s="58" t="str">
        <f t="shared" si="98"/>
        <v/>
      </c>
      <c r="DK73" s="58" t="str">
        <f t="shared" si="99"/>
        <v/>
      </c>
      <c r="DL73" s="58" t="str">
        <f t="shared" si="85"/>
        <v/>
      </c>
      <c r="DM73" s="168" t="str">
        <f t="shared" si="86"/>
        <v/>
      </c>
    </row>
    <row r="74" spans="1:117" x14ac:dyDescent="0.25">
      <c r="A74" s="5" t="str">
        <f>A$64&amp;"."&amp;COUNTA(A$64:A73)</f>
        <v>Б1.В.ОД.10</v>
      </c>
      <c r="B74" s="92"/>
      <c r="C74" s="88"/>
      <c r="D74" s="89"/>
      <c r="E74" s="89"/>
      <c r="F74" s="89"/>
      <c r="G74" s="90"/>
      <c r="H74" s="88"/>
      <c r="I74" s="89"/>
      <c r="J74" s="89"/>
      <c r="K74" s="89"/>
      <c r="L74" s="90"/>
      <c r="M74" s="88"/>
      <c r="N74" s="89"/>
      <c r="O74" s="89"/>
      <c r="P74" s="89"/>
      <c r="Q74" s="90"/>
      <c r="R74" s="88"/>
      <c r="S74" s="89"/>
      <c r="T74" s="89"/>
      <c r="U74" s="89"/>
      <c r="V74" s="90"/>
      <c r="W74" s="88"/>
      <c r="X74" s="89"/>
      <c r="Y74" s="89"/>
      <c r="Z74" s="89"/>
      <c r="AA74" s="90"/>
      <c r="AB74" s="88"/>
      <c r="AC74" s="89"/>
      <c r="AD74" s="89"/>
      <c r="AE74" s="89"/>
      <c r="AF74" s="90"/>
      <c r="AG74" s="89"/>
      <c r="AH74" s="155">
        <v>0</v>
      </c>
      <c r="AI74" s="155">
        <v>0</v>
      </c>
      <c r="AJ74" s="155">
        <v>0</v>
      </c>
      <c r="AK74" s="155">
        <v>0</v>
      </c>
      <c r="AL74" s="57"/>
      <c r="AM74" s="57" t="str">
        <f>IF(ПланОО!H74&gt;0,ПланОО!I74/ПланОО!H74,"-")</f>
        <v>-</v>
      </c>
      <c r="AN74" s="136"/>
      <c r="AO74" s="58"/>
      <c r="AP74" s="58"/>
      <c r="AQ74" s="58">
        <f t="shared" ca="1" si="91"/>
        <v>0</v>
      </c>
      <c r="AR74" s="58">
        <f t="shared" ca="1" si="92"/>
        <v>0</v>
      </c>
      <c r="AS74" s="58">
        <f t="shared" ca="1" si="92"/>
        <v>0</v>
      </c>
      <c r="AT74" s="58">
        <f t="shared" ca="1" si="92"/>
        <v>0</v>
      </c>
      <c r="AU74" s="58">
        <f t="shared" ca="1" si="92"/>
        <v>0</v>
      </c>
      <c r="AV74" s="58">
        <f t="shared" ca="1" si="92"/>
        <v>0</v>
      </c>
      <c r="AW74" s="58"/>
      <c r="AX74" s="58" t="str">
        <f t="shared" ca="1" si="57"/>
        <v/>
      </c>
      <c r="AY74" s="58" t="str">
        <f t="shared" ca="1" si="58"/>
        <v/>
      </c>
      <c r="AZ74" s="58" t="str">
        <f t="shared" ca="1" si="59"/>
        <v/>
      </c>
      <c r="BA74" s="58" t="str">
        <f t="shared" ca="1" si="60"/>
        <v/>
      </c>
      <c r="BB74" s="58" t="str">
        <f t="shared" ca="1" si="61"/>
        <v/>
      </c>
      <c r="BC74" s="58" t="str">
        <f t="shared" ca="1" si="62"/>
        <v/>
      </c>
      <c r="BD74" s="58"/>
      <c r="BE74" s="58" t="str">
        <f t="shared" ca="1" si="63"/>
        <v xml:space="preserve">     </v>
      </c>
      <c r="BF74" s="58" t="str">
        <f t="shared" ca="1" si="64"/>
        <v/>
      </c>
      <c r="BG74" s="58" t="str">
        <f t="shared" ca="1" si="65"/>
        <v/>
      </c>
      <c r="BH74" s="58"/>
      <c r="BI74" s="58">
        <f t="shared" ca="1" si="93"/>
        <v>0</v>
      </c>
      <c r="BJ74" s="58">
        <f t="shared" ca="1" si="93"/>
        <v>0</v>
      </c>
      <c r="BK74" s="58">
        <f t="shared" ca="1" si="93"/>
        <v>0</v>
      </c>
      <c r="BL74" s="58">
        <f t="shared" ca="1" si="93"/>
        <v>0</v>
      </c>
      <c r="BM74" s="58">
        <f t="shared" ca="1" si="93"/>
        <v>0</v>
      </c>
      <c r="BN74" s="58">
        <f t="shared" ca="1" si="93"/>
        <v>0</v>
      </c>
      <c r="BO74" s="58"/>
      <c r="BP74" s="58" t="str">
        <f t="shared" ca="1" si="66"/>
        <v/>
      </c>
      <c r="BQ74" s="58" t="str">
        <f t="shared" ca="1" si="67"/>
        <v/>
      </c>
      <c r="BR74" s="58" t="str">
        <f t="shared" ca="1" si="68"/>
        <v/>
      </c>
      <c r="BS74" s="58" t="str">
        <f t="shared" ca="1" si="69"/>
        <v/>
      </c>
      <c r="BT74" s="58" t="str">
        <f t="shared" ca="1" si="70"/>
        <v/>
      </c>
      <c r="BU74" s="58" t="str">
        <f t="shared" ca="1" si="71"/>
        <v/>
      </c>
      <c r="BV74" s="58"/>
      <c r="BW74" s="58" t="str">
        <f t="shared" ca="1" si="72"/>
        <v xml:space="preserve">     </v>
      </c>
      <c r="BX74" s="58" t="str">
        <f t="shared" ca="1" si="73"/>
        <v/>
      </c>
      <c r="BY74" s="58" t="str">
        <f t="shared" ca="1" si="74"/>
        <v/>
      </c>
      <c r="BZ74" s="58"/>
      <c r="CA74" s="58" t="str">
        <f t="shared" ca="1" si="94"/>
        <v/>
      </c>
      <c r="CB74" s="58" t="str">
        <f t="shared" ca="1" si="94"/>
        <v/>
      </c>
      <c r="CC74" s="58" t="str">
        <f t="shared" ca="1" si="94"/>
        <v/>
      </c>
      <c r="CD74" s="58" t="str">
        <f t="shared" ca="1" si="94"/>
        <v/>
      </c>
      <c r="CE74" s="58" t="str">
        <f t="shared" ca="1" si="94"/>
        <v/>
      </c>
      <c r="CF74" s="58" t="str">
        <f t="shared" ca="1" si="94"/>
        <v/>
      </c>
      <c r="CG74" s="58"/>
      <c r="CH74" s="58" t="str">
        <f t="shared" ca="1" si="75"/>
        <v xml:space="preserve">     </v>
      </c>
      <c r="CI74" s="58" t="str">
        <f t="shared" ca="1" si="76"/>
        <v/>
      </c>
      <c r="CJ74" s="58" t="str">
        <f t="shared" ca="1" si="77"/>
        <v/>
      </c>
      <c r="CK74" s="58"/>
      <c r="CL74" s="58" t="str">
        <f t="shared" ca="1" si="95"/>
        <v/>
      </c>
      <c r="CM74" s="58" t="str">
        <f t="shared" ca="1" si="95"/>
        <v/>
      </c>
      <c r="CN74" s="58" t="str">
        <f t="shared" ca="1" si="95"/>
        <v/>
      </c>
      <c r="CO74" s="58" t="str">
        <f t="shared" ca="1" si="95"/>
        <v/>
      </c>
      <c r="CP74" s="58" t="str">
        <f t="shared" ca="1" si="95"/>
        <v/>
      </c>
      <c r="CQ74" s="58" t="str">
        <f t="shared" ca="1" si="95"/>
        <v/>
      </c>
      <c r="CR74" s="58"/>
      <c r="CS74" s="58" t="str">
        <f t="shared" ca="1" si="78"/>
        <v xml:space="preserve">     </v>
      </c>
      <c r="CT74" s="58" t="str">
        <f t="shared" ca="1" si="79"/>
        <v/>
      </c>
      <c r="CU74" s="58" t="str">
        <f t="shared" ca="1" si="80"/>
        <v/>
      </c>
      <c r="DH74" s="58" t="str">
        <f t="shared" si="96"/>
        <v/>
      </c>
      <c r="DI74" s="58" t="str">
        <f t="shared" si="97"/>
        <v/>
      </c>
      <c r="DJ74" s="58" t="str">
        <f t="shared" si="98"/>
        <v/>
      </c>
      <c r="DK74" s="58" t="str">
        <f t="shared" si="99"/>
        <v/>
      </c>
      <c r="DL74" s="58" t="str">
        <f t="shared" si="85"/>
        <v/>
      </c>
      <c r="DM74" s="168" t="str">
        <f t="shared" si="86"/>
        <v/>
      </c>
    </row>
    <row r="75" spans="1:117" x14ac:dyDescent="0.25">
      <c r="A75" s="5" t="str">
        <f>A$64&amp;"."&amp;COUNTA(A$64:A74)</f>
        <v>Б1.В.ОД.11</v>
      </c>
      <c r="B75" s="93"/>
      <c r="C75" s="88"/>
      <c r="D75" s="89"/>
      <c r="E75" s="89"/>
      <c r="F75" s="89"/>
      <c r="G75" s="90"/>
      <c r="H75" s="88"/>
      <c r="I75" s="89"/>
      <c r="J75" s="89"/>
      <c r="K75" s="89"/>
      <c r="L75" s="90"/>
      <c r="M75" s="88"/>
      <c r="N75" s="89"/>
      <c r="O75" s="89"/>
      <c r="P75" s="89"/>
      <c r="Q75" s="90"/>
      <c r="R75" s="88"/>
      <c r="S75" s="89"/>
      <c r="T75" s="89"/>
      <c r="U75" s="89"/>
      <c r="V75" s="90"/>
      <c r="W75" s="88"/>
      <c r="X75" s="89"/>
      <c r="Y75" s="89"/>
      <c r="Z75" s="89"/>
      <c r="AA75" s="90"/>
      <c r="AB75" s="88"/>
      <c r="AC75" s="89"/>
      <c r="AD75" s="89"/>
      <c r="AE75" s="89"/>
      <c r="AF75" s="90"/>
      <c r="AG75" s="89"/>
      <c r="AH75" s="155">
        <v>0</v>
      </c>
      <c r="AI75" s="155">
        <v>0</v>
      </c>
      <c r="AJ75" s="155">
        <v>0</v>
      </c>
      <c r="AK75" s="155">
        <v>0</v>
      </c>
      <c r="AL75" s="57"/>
      <c r="AM75" s="57" t="str">
        <f>IF(ПланОО!H75&gt;0,ПланОО!I75/ПланОО!H75,"-")</f>
        <v>-</v>
      </c>
      <c r="AN75" s="136"/>
      <c r="AO75" s="58"/>
      <c r="AP75" s="58"/>
      <c r="AQ75" s="58">
        <f t="shared" ca="1" si="91"/>
        <v>0</v>
      </c>
      <c r="AR75" s="58">
        <f t="shared" ref="AR75:AV84" ca="1" si="100">IF(OFFSET($G75,0,(AR$2-1)*5,1,1)=$AW$2,-1*AR$2,IF(OFFSET($G75,0,(AR$2-1)*5,1,1)=$AW$3,AR$2,0))</f>
        <v>0</v>
      </c>
      <c r="AS75" s="58">
        <f t="shared" ca="1" si="100"/>
        <v>0</v>
      </c>
      <c r="AT75" s="58">
        <f t="shared" ca="1" si="100"/>
        <v>0</v>
      </c>
      <c r="AU75" s="58">
        <f t="shared" ca="1" si="100"/>
        <v>0</v>
      </c>
      <c r="AV75" s="58">
        <f t="shared" ca="1" si="100"/>
        <v>0</v>
      </c>
      <c r="AW75" s="58"/>
      <c r="AX75" s="58" t="str">
        <f t="shared" ca="1" si="57"/>
        <v/>
      </c>
      <c r="AY75" s="58" t="str">
        <f t="shared" ca="1" si="58"/>
        <v/>
      </c>
      <c r="AZ75" s="58" t="str">
        <f t="shared" ca="1" si="59"/>
        <v/>
      </c>
      <c r="BA75" s="58" t="str">
        <f t="shared" ca="1" si="60"/>
        <v/>
      </c>
      <c r="BB75" s="58" t="str">
        <f t="shared" ca="1" si="61"/>
        <v/>
      </c>
      <c r="BC75" s="58" t="str">
        <f t="shared" ca="1" si="62"/>
        <v/>
      </c>
      <c r="BD75" s="58"/>
      <c r="BE75" s="58" t="str">
        <f t="shared" ca="1" si="63"/>
        <v xml:space="preserve">     </v>
      </c>
      <c r="BF75" s="58" t="str">
        <f t="shared" ca="1" si="64"/>
        <v/>
      </c>
      <c r="BG75" s="58" t="str">
        <f t="shared" ca="1" si="65"/>
        <v/>
      </c>
      <c r="BH75" s="58"/>
      <c r="BI75" s="58">
        <f t="shared" ref="BI75:BN84" ca="1" si="101">IF(OFFSET($G75,0,(BI$2-1)*5,1,1)=$BO$1,-1*BI$2,IF(OFFSET($G75,0,(BI$2-1)*5,1,1)=$BO$3,BI$2,0))</f>
        <v>0</v>
      </c>
      <c r="BJ75" s="58">
        <f t="shared" ca="1" si="101"/>
        <v>0</v>
      </c>
      <c r="BK75" s="58">
        <f t="shared" ca="1" si="101"/>
        <v>0</v>
      </c>
      <c r="BL75" s="58">
        <f t="shared" ca="1" si="101"/>
        <v>0</v>
      </c>
      <c r="BM75" s="58">
        <f t="shared" ca="1" si="101"/>
        <v>0</v>
      </c>
      <c r="BN75" s="58">
        <f t="shared" ca="1" si="101"/>
        <v>0</v>
      </c>
      <c r="BO75" s="58"/>
      <c r="BP75" s="58" t="str">
        <f t="shared" ca="1" si="66"/>
        <v/>
      </c>
      <c r="BQ75" s="58" t="str">
        <f t="shared" ca="1" si="67"/>
        <v/>
      </c>
      <c r="BR75" s="58" t="str">
        <f t="shared" ca="1" si="68"/>
        <v/>
      </c>
      <c r="BS75" s="58" t="str">
        <f t="shared" ca="1" si="69"/>
        <v/>
      </c>
      <c r="BT75" s="58" t="str">
        <f t="shared" ca="1" si="70"/>
        <v/>
      </c>
      <c r="BU75" s="58" t="str">
        <f t="shared" ca="1" si="71"/>
        <v/>
      </c>
      <c r="BV75" s="58"/>
      <c r="BW75" s="58" t="str">
        <f t="shared" ca="1" si="72"/>
        <v xml:space="preserve">     </v>
      </c>
      <c r="BX75" s="58" t="str">
        <f t="shared" ca="1" si="73"/>
        <v/>
      </c>
      <c r="BY75" s="58" t="str">
        <f t="shared" ca="1" si="74"/>
        <v/>
      </c>
      <c r="BZ75" s="58"/>
      <c r="CA75" s="58" t="str">
        <f t="shared" ref="CA75:CF84" ca="1" si="102">IF(SUM(OFFSET($D75,0,(CA$2-1)*5,1,3))&gt;$CH$2,CA$2,"")</f>
        <v/>
      </c>
      <c r="CB75" s="58" t="str">
        <f t="shared" ca="1" si="102"/>
        <v/>
      </c>
      <c r="CC75" s="58" t="str">
        <f t="shared" ca="1" si="102"/>
        <v/>
      </c>
      <c r="CD75" s="58" t="str">
        <f t="shared" ca="1" si="102"/>
        <v/>
      </c>
      <c r="CE75" s="58" t="str">
        <f t="shared" ca="1" si="102"/>
        <v/>
      </c>
      <c r="CF75" s="58" t="str">
        <f t="shared" ca="1" si="102"/>
        <v/>
      </c>
      <c r="CG75" s="58"/>
      <c r="CH75" s="58" t="str">
        <f t="shared" ca="1" si="75"/>
        <v xml:space="preserve">     </v>
      </c>
      <c r="CI75" s="58" t="str">
        <f t="shared" ca="1" si="76"/>
        <v/>
      </c>
      <c r="CJ75" s="58" t="str">
        <f t="shared" ca="1" si="77"/>
        <v/>
      </c>
      <c r="CK75" s="58"/>
      <c r="CL75" s="58" t="str">
        <f t="shared" ref="CL75:CQ84" ca="1" si="103">IF(OFFSET($G75,0,(CL$2-1)*5,1,1)=$CR$1,CL$2,"")</f>
        <v/>
      </c>
      <c r="CM75" s="58" t="str">
        <f t="shared" ca="1" si="103"/>
        <v/>
      </c>
      <c r="CN75" s="58" t="str">
        <f t="shared" ca="1" si="103"/>
        <v/>
      </c>
      <c r="CO75" s="58" t="str">
        <f t="shared" ca="1" si="103"/>
        <v/>
      </c>
      <c r="CP75" s="58" t="str">
        <f t="shared" ca="1" si="103"/>
        <v/>
      </c>
      <c r="CQ75" s="58" t="str">
        <f t="shared" ca="1" si="103"/>
        <v/>
      </c>
      <c r="CR75" s="58"/>
      <c r="CS75" s="58" t="str">
        <f t="shared" ca="1" si="78"/>
        <v xml:space="preserve">     </v>
      </c>
      <c r="CT75" s="58" t="str">
        <f t="shared" ca="1" si="79"/>
        <v/>
      </c>
      <c r="CU75" s="58" t="str">
        <f t="shared" ca="1" si="80"/>
        <v/>
      </c>
      <c r="DH75" s="58" t="str">
        <f t="shared" si="96"/>
        <v/>
      </c>
      <c r="DI75" s="58" t="str">
        <f t="shared" si="97"/>
        <v/>
      </c>
      <c r="DJ75" s="58" t="str">
        <f t="shared" si="98"/>
        <v/>
      </c>
      <c r="DK75" s="58" t="str">
        <f t="shared" si="99"/>
        <v/>
      </c>
      <c r="DL75" s="58" t="str">
        <f t="shared" si="85"/>
        <v/>
      </c>
      <c r="DM75" s="168" t="str">
        <f t="shared" si="86"/>
        <v/>
      </c>
    </row>
    <row r="76" spans="1:117" x14ac:dyDescent="0.25">
      <c r="A76" s="5" t="str">
        <f>A$64&amp;"."&amp;COUNTA(A$64:A75)</f>
        <v>Б1.В.ОД.12</v>
      </c>
      <c r="B76" s="93"/>
      <c r="C76" s="88"/>
      <c r="D76" s="89"/>
      <c r="E76" s="89"/>
      <c r="F76" s="89"/>
      <c r="G76" s="90"/>
      <c r="H76" s="88"/>
      <c r="I76" s="89"/>
      <c r="J76" s="89"/>
      <c r="K76" s="89"/>
      <c r="L76" s="90"/>
      <c r="M76" s="88"/>
      <c r="N76" s="89"/>
      <c r="O76" s="89"/>
      <c r="P76" s="89"/>
      <c r="Q76" s="90"/>
      <c r="R76" s="88"/>
      <c r="S76" s="89"/>
      <c r="T76" s="89"/>
      <c r="U76" s="89"/>
      <c r="V76" s="90"/>
      <c r="W76" s="88"/>
      <c r="X76" s="89"/>
      <c r="Y76" s="89"/>
      <c r="Z76" s="89"/>
      <c r="AA76" s="90"/>
      <c r="AB76" s="88"/>
      <c r="AC76" s="89"/>
      <c r="AD76" s="89"/>
      <c r="AE76" s="89"/>
      <c r="AF76" s="90"/>
      <c r="AG76" s="89"/>
      <c r="AH76" s="155">
        <v>0</v>
      </c>
      <c r="AI76" s="155">
        <v>0</v>
      </c>
      <c r="AJ76" s="155">
        <v>0</v>
      </c>
      <c r="AK76" s="155">
        <v>0</v>
      </c>
      <c r="AL76" s="57"/>
      <c r="AM76" s="57" t="str">
        <f>IF(ПланОО!H76&gt;0,ПланОО!I76/ПланОО!H76,"-")</f>
        <v>-</v>
      </c>
      <c r="AN76" s="136"/>
      <c r="AO76" s="58"/>
      <c r="AP76" s="58"/>
      <c r="AQ76" s="58">
        <f t="shared" ca="1" si="91"/>
        <v>0</v>
      </c>
      <c r="AR76" s="58">
        <f t="shared" ca="1" si="100"/>
        <v>0</v>
      </c>
      <c r="AS76" s="58">
        <f t="shared" ca="1" si="100"/>
        <v>0</v>
      </c>
      <c r="AT76" s="58">
        <f t="shared" ca="1" si="100"/>
        <v>0</v>
      </c>
      <c r="AU76" s="58">
        <f t="shared" ca="1" si="100"/>
        <v>0</v>
      </c>
      <c r="AV76" s="58">
        <f t="shared" ca="1" si="100"/>
        <v>0</v>
      </c>
      <c r="AW76" s="58"/>
      <c r="AX76" s="58" t="str">
        <f t="shared" ca="1" si="57"/>
        <v/>
      </c>
      <c r="AY76" s="58" t="str">
        <f t="shared" ca="1" si="58"/>
        <v/>
      </c>
      <c r="AZ76" s="58" t="str">
        <f t="shared" ca="1" si="59"/>
        <v/>
      </c>
      <c r="BA76" s="58" t="str">
        <f t="shared" ca="1" si="60"/>
        <v/>
      </c>
      <c r="BB76" s="58" t="str">
        <f t="shared" ca="1" si="61"/>
        <v/>
      </c>
      <c r="BC76" s="58" t="str">
        <f t="shared" ca="1" si="62"/>
        <v/>
      </c>
      <c r="BD76" s="58"/>
      <c r="BE76" s="58" t="str">
        <f t="shared" ca="1" si="63"/>
        <v xml:space="preserve">     </v>
      </c>
      <c r="BF76" s="58" t="str">
        <f t="shared" ca="1" si="64"/>
        <v/>
      </c>
      <c r="BG76" s="58" t="str">
        <f t="shared" ca="1" si="65"/>
        <v/>
      </c>
      <c r="BH76" s="58"/>
      <c r="BI76" s="58">
        <f t="shared" ca="1" si="101"/>
        <v>0</v>
      </c>
      <c r="BJ76" s="58">
        <f t="shared" ca="1" si="101"/>
        <v>0</v>
      </c>
      <c r="BK76" s="58">
        <f t="shared" ca="1" si="101"/>
        <v>0</v>
      </c>
      <c r="BL76" s="58">
        <f t="shared" ca="1" si="101"/>
        <v>0</v>
      </c>
      <c r="BM76" s="58">
        <f t="shared" ca="1" si="101"/>
        <v>0</v>
      </c>
      <c r="BN76" s="58">
        <f t="shared" ca="1" si="101"/>
        <v>0</v>
      </c>
      <c r="BO76" s="58"/>
      <c r="BP76" s="58" t="str">
        <f t="shared" ca="1" si="66"/>
        <v/>
      </c>
      <c r="BQ76" s="58" t="str">
        <f t="shared" ca="1" si="67"/>
        <v/>
      </c>
      <c r="BR76" s="58" t="str">
        <f t="shared" ca="1" si="68"/>
        <v/>
      </c>
      <c r="BS76" s="58" t="str">
        <f t="shared" ca="1" si="69"/>
        <v/>
      </c>
      <c r="BT76" s="58" t="str">
        <f t="shared" ca="1" si="70"/>
        <v/>
      </c>
      <c r="BU76" s="58" t="str">
        <f t="shared" ca="1" si="71"/>
        <v/>
      </c>
      <c r="BV76" s="58"/>
      <c r="BW76" s="58" t="str">
        <f t="shared" ca="1" si="72"/>
        <v xml:space="preserve">     </v>
      </c>
      <c r="BX76" s="58" t="str">
        <f t="shared" ca="1" si="73"/>
        <v/>
      </c>
      <c r="BY76" s="58" t="str">
        <f t="shared" ca="1" si="74"/>
        <v/>
      </c>
      <c r="BZ76" s="58"/>
      <c r="CA76" s="58" t="str">
        <f t="shared" ca="1" si="102"/>
        <v/>
      </c>
      <c r="CB76" s="58" t="str">
        <f t="shared" ca="1" si="102"/>
        <v/>
      </c>
      <c r="CC76" s="58" t="str">
        <f t="shared" ca="1" si="102"/>
        <v/>
      </c>
      <c r="CD76" s="58" t="str">
        <f t="shared" ca="1" si="102"/>
        <v/>
      </c>
      <c r="CE76" s="58" t="str">
        <f t="shared" ca="1" si="102"/>
        <v/>
      </c>
      <c r="CF76" s="58" t="str">
        <f t="shared" ca="1" si="102"/>
        <v/>
      </c>
      <c r="CG76" s="58"/>
      <c r="CH76" s="58" t="str">
        <f t="shared" ca="1" si="75"/>
        <v xml:space="preserve">     </v>
      </c>
      <c r="CI76" s="58" t="str">
        <f t="shared" ca="1" si="76"/>
        <v/>
      </c>
      <c r="CJ76" s="58" t="str">
        <f t="shared" ca="1" si="77"/>
        <v/>
      </c>
      <c r="CK76" s="58"/>
      <c r="CL76" s="58" t="str">
        <f t="shared" ca="1" si="103"/>
        <v/>
      </c>
      <c r="CM76" s="58" t="str">
        <f t="shared" ca="1" si="103"/>
        <v/>
      </c>
      <c r="CN76" s="58" t="str">
        <f t="shared" ca="1" si="103"/>
        <v/>
      </c>
      <c r="CO76" s="58" t="str">
        <f t="shared" ca="1" si="103"/>
        <v/>
      </c>
      <c r="CP76" s="58" t="str">
        <f t="shared" ca="1" si="103"/>
        <v/>
      </c>
      <c r="CQ76" s="58" t="str">
        <f t="shared" ca="1" si="103"/>
        <v/>
      </c>
      <c r="CR76" s="58"/>
      <c r="CS76" s="58" t="str">
        <f t="shared" ca="1" si="78"/>
        <v xml:space="preserve">     </v>
      </c>
      <c r="CT76" s="58" t="str">
        <f t="shared" ca="1" si="79"/>
        <v/>
      </c>
      <c r="CU76" s="58" t="str">
        <f t="shared" ca="1" si="80"/>
        <v/>
      </c>
      <c r="DH76" s="58" t="str">
        <f t="shared" si="96"/>
        <v/>
      </c>
      <c r="DI76" s="58" t="str">
        <f t="shared" si="97"/>
        <v/>
      </c>
      <c r="DJ76" s="58" t="str">
        <f t="shared" si="98"/>
        <v/>
      </c>
      <c r="DK76" s="58" t="str">
        <f t="shared" si="99"/>
        <v/>
      </c>
      <c r="DL76" s="58" t="str">
        <f t="shared" si="85"/>
        <v/>
      </c>
      <c r="DM76" s="168" t="str">
        <f t="shared" si="86"/>
        <v/>
      </c>
    </row>
    <row r="77" spans="1:117" x14ac:dyDescent="0.25">
      <c r="A77" s="5" t="str">
        <f>A$64&amp;"."&amp;COUNTA(A$64:A76)</f>
        <v>Б1.В.ОД.13</v>
      </c>
      <c r="B77" s="92"/>
      <c r="C77" s="88"/>
      <c r="D77" s="89"/>
      <c r="E77" s="89"/>
      <c r="F77" s="89"/>
      <c r="G77" s="90"/>
      <c r="H77" s="88"/>
      <c r="I77" s="89"/>
      <c r="J77" s="89"/>
      <c r="K77" s="89"/>
      <c r="L77" s="90"/>
      <c r="M77" s="88"/>
      <c r="N77" s="89"/>
      <c r="O77" s="89"/>
      <c r="P77" s="89"/>
      <c r="Q77" s="90"/>
      <c r="R77" s="88"/>
      <c r="S77" s="89"/>
      <c r="T77" s="89"/>
      <c r="U77" s="89"/>
      <c r="V77" s="90"/>
      <c r="W77" s="88"/>
      <c r="X77" s="89"/>
      <c r="Y77" s="89"/>
      <c r="Z77" s="89"/>
      <c r="AA77" s="90"/>
      <c r="AB77" s="88"/>
      <c r="AC77" s="89"/>
      <c r="AD77" s="89"/>
      <c r="AE77" s="89"/>
      <c r="AF77" s="90"/>
      <c r="AG77" s="89"/>
      <c r="AH77" s="155">
        <v>0</v>
      </c>
      <c r="AI77" s="155">
        <v>0</v>
      </c>
      <c r="AJ77" s="155">
        <v>0</v>
      </c>
      <c r="AK77" s="155">
        <v>0</v>
      </c>
      <c r="AL77" s="57"/>
      <c r="AM77" s="57" t="str">
        <f>IF(ПланОО!H77&gt;0,ПланОО!I77/ПланОО!H77,"-")</f>
        <v>-</v>
      </c>
      <c r="AN77" s="136"/>
      <c r="AO77" s="58"/>
      <c r="AP77" s="58"/>
      <c r="AQ77" s="58">
        <f t="shared" ca="1" si="91"/>
        <v>0</v>
      </c>
      <c r="AR77" s="58">
        <f t="shared" ca="1" si="100"/>
        <v>0</v>
      </c>
      <c r="AS77" s="58">
        <f t="shared" ca="1" si="100"/>
        <v>0</v>
      </c>
      <c r="AT77" s="58">
        <f t="shared" ca="1" si="100"/>
        <v>0</v>
      </c>
      <c r="AU77" s="58">
        <f t="shared" ca="1" si="100"/>
        <v>0</v>
      </c>
      <c r="AV77" s="58">
        <f t="shared" ca="1" si="100"/>
        <v>0</v>
      </c>
      <c r="AW77" s="58"/>
      <c r="AX77" s="58" t="str">
        <f t="shared" ca="1" si="57"/>
        <v/>
      </c>
      <c r="AY77" s="58" t="str">
        <f t="shared" ca="1" si="58"/>
        <v/>
      </c>
      <c r="AZ77" s="58" t="str">
        <f t="shared" ca="1" si="59"/>
        <v/>
      </c>
      <c r="BA77" s="58" t="str">
        <f t="shared" ca="1" si="60"/>
        <v/>
      </c>
      <c r="BB77" s="58" t="str">
        <f t="shared" ca="1" si="61"/>
        <v/>
      </c>
      <c r="BC77" s="58" t="str">
        <f t="shared" ca="1" si="62"/>
        <v/>
      </c>
      <c r="BD77" s="58"/>
      <c r="BE77" s="58" t="str">
        <f t="shared" ca="1" si="63"/>
        <v xml:space="preserve">     </v>
      </c>
      <c r="BF77" s="58" t="str">
        <f t="shared" ca="1" si="64"/>
        <v/>
      </c>
      <c r="BG77" s="58" t="str">
        <f t="shared" ca="1" si="65"/>
        <v/>
      </c>
      <c r="BH77" s="58"/>
      <c r="BI77" s="58">
        <f t="shared" ca="1" si="101"/>
        <v>0</v>
      </c>
      <c r="BJ77" s="58">
        <f t="shared" ca="1" si="101"/>
        <v>0</v>
      </c>
      <c r="BK77" s="58">
        <f t="shared" ca="1" si="101"/>
        <v>0</v>
      </c>
      <c r="BL77" s="58">
        <f t="shared" ca="1" si="101"/>
        <v>0</v>
      </c>
      <c r="BM77" s="58">
        <f t="shared" ca="1" si="101"/>
        <v>0</v>
      </c>
      <c r="BN77" s="58">
        <f t="shared" ca="1" si="101"/>
        <v>0</v>
      </c>
      <c r="BO77" s="58"/>
      <c r="BP77" s="58" t="str">
        <f t="shared" ca="1" si="66"/>
        <v/>
      </c>
      <c r="BQ77" s="58" t="str">
        <f t="shared" ca="1" si="67"/>
        <v/>
      </c>
      <c r="BR77" s="58" t="str">
        <f t="shared" ca="1" si="68"/>
        <v/>
      </c>
      <c r="BS77" s="58" t="str">
        <f t="shared" ca="1" si="69"/>
        <v/>
      </c>
      <c r="BT77" s="58" t="str">
        <f t="shared" ca="1" si="70"/>
        <v/>
      </c>
      <c r="BU77" s="58" t="str">
        <f t="shared" ca="1" si="71"/>
        <v/>
      </c>
      <c r="BV77" s="58"/>
      <c r="BW77" s="58" t="str">
        <f t="shared" ca="1" si="72"/>
        <v xml:space="preserve">     </v>
      </c>
      <c r="BX77" s="58" t="str">
        <f t="shared" ca="1" si="73"/>
        <v/>
      </c>
      <c r="BY77" s="58" t="str">
        <f t="shared" ca="1" si="74"/>
        <v/>
      </c>
      <c r="BZ77" s="58"/>
      <c r="CA77" s="58" t="str">
        <f t="shared" ca="1" si="102"/>
        <v/>
      </c>
      <c r="CB77" s="58" t="str">
        <f t="shared" ca="1" si="102"/>
        <v/>
      </c>
      <c r="CC77" s="58" t="str">
        <f t="shared" ca="1" si="102"/>
        <v/>
      </c>
      <c r="CD77" s="58" t="str">
        <f t="shared" ca="1" si="102"/>
        <v/>
      </c>
      <c r="CE77" s="58" t="str">
        <f t="shared" ca="1" si="102"/>
        <v/>
      </c>
      <c r="CF77" s="58" t="str">
        <f t="shared" ca="1" si="102"/>
        <v/>
      </c>
      <c r="CG77" s="58"/>
      <c r="CH77" s="58" t="str">
        <f t="shared" ca="1" si="75"/>
        <v xml:space="preserve">     </v>
      </c>
      <c r="CI77" s="58" t="str">
        <f t="shared" ca="1" si="76"/>
        <v/>
      </c>
      <c r="CJ77" s="58" t="str">
        <f t="shared" ca="1" si="77"/>
        <v/>
      </c>
      <c r="CK77" s="58"/>
      <c r="CL77" s="58" t="str">
        <f t="shared" ca="1" si="103"/>
        <v/>
      </c>
      <c r="CM77" s="58" t="str">
        <f t="shared" ca="1" si="103"/>
        <v/>
      </c>
      <c r="CN77" s="58" t="str">
        <f t="shared" ca="1" si="103"/>
        <v/>
      </c>
      <c r="CO77" s="58" t="str">
        <f t="shared" ca="1" si="103"/>
        <v/>
      </c>
      <c r="CP77" s="58" t="str">
        <f t="shared" ca="1" si="103"/>
        <v/>
      </c>
      <c r="CQ77" s="58" t="str">
        <f t="shared" ca="1" si="103"/>
        <v/>
      </c>
      <c r="CR77" s="58"/>
      <c r="CS77" s="58" t="str">
        <f t="shared" ca="1" si="78"/>
        <v xml:space="preserve">     </v>
      </c>
      <c r="CT77" s="58" t="str">
        <f t="shared" ca="1" si="79"/>
        <v/>
      </c>
      <c r="CU77" s="58" t="str">
        <f t="shared" ca="1" si="80"/>
        <v/>
      </c>
      <c r="DH77" s="58" t="str">
        <f t="shared" si="96"/>
        <v/>
      </c>
      <c r="DI77" s="58" t="str">
        <f t="shared" si="97"/>
        <v/>
      </c>
      <c r="DJ77" s="58" t="str">
        <f t="shared" si="98"/>
        <v/>
      </c>
      <c r="DK77" s="58" t="str">
        <f t="shared" si="99"/>
        <v/>
      </c>
      <c r="DL77" s="58" t="str">
        <f t="shared" si="85"/>
        <v/>
      </c>
      <c r="DM77" s="168" t="str">
        <f t="shared" si="86"/>
        <v/>
      </c>
    </row>
    <row r="78" spans="1:117" x14ac:dyDescent="0.25">
      <c r="A78" s="5" t="str">
        <f>A$64&amp;"."&amp;COUNTA(A$64:A77)</f>
        <v>Б1.В.ОД.14</v>
      </c>
      <c r="B78" s="93"/>
      <c r="C78" s="88"/>
      <c r="D78" s="89"/>
      <c r="E78" s="89"/>
      <c r="F78" s="89"/>
      <c r="G78" s="90"/>
      <c r="H78" s="88"/>
      <c r="I78" s="89"/>
      <c r="J78" s="89"/>
      <c r="K78" s="89"/>
      <c r="L78" s="90"/>
      <c r="M78" s="88"/>
      <c r="N78" s="89"/>
      <c r="O78" s="89"/>
      <c r="P78" s="89"/>
      <c r="Q78" s="90"/>
      <c r="R78" s="88"/>
      <c r="S78" s="89"/>
      <c r="T78" s="89"/>
      <c r="U78" s="89"/>
      <c r="V78" s="90"/>
      <c r="W78" s="88"/>
      <c r="X78" s="89"/>
      <c r="Y78" s="89"/>
      <c r="Z78" s="89"/>
      <c r="AA78" s="90"/>
      <c r="AB78" s="88"/>
      <c r="AC78" s="89"/>
      <c r="AD78" s="89"/>
      <c r="AE78" s="89"/>
      <c r="AF78" s="90"/>
      <c r="AG78" s="89"/>
      <c r="AH78" s="155">
        <v>0</v>
      </c>
      <c r="AI78" s="155">
        <v>0</v>
      </c>
      <c r="AJ78" s="155">
        <v>0</v>
      </c>
      <c r="AK78" s="155">
        <v>0</v>
      </c>
      <c r="AL78" s="57"/>
      <c r="AM78" s="57" t="str">
        <f>IF(ПланОО!H78&gt;0,ПланОО!I78/ПланОО!H78,"-")</f>
        <v>-</v>
      </c>
      <c r="AN78" s="136"/>
      <c r="AO78" s="58"/>
      <c r="AP78" s="58"/>
      <c r="AQ78" s="58">
        <f t="shared" ca="1" si="91"/>
        <v>0</v>
      </c>
      <c r="AR78" s="58">
        <f t="shared" ca="1" si="100"/>
        <v>0</v>
      </c>
      <c r="AS78" s="58">
        <f t="shared" ca="1" si="100"/>
        <v>0</v>
      </c>
      <c r="AT78" s="58">
        <f t="shared" ca="1" si="100"/>
        <v>0</v>
      </c>
      <c r="AU78" s="58">
        <f t="shared" ca="1" si="100"/>
        <v>0</v>
      </c>
      <c r="AV78" s="58">
        <f t="shared" ca="1" si="100"/>
        <v>0</v>
      </c>
      <c r="AW78" s="58"/>
      <c r="AX78" s="58" t="str">
        <f t="shared" ca="1" si="57"/>
        <v/>
      </c>
      <c r="AY78" s="58" t="str">
        <f t="shared" ca="1" si="58"/>
        <v/>
      </c>
      <c r="AZ78" s="58" t="str">
        <f t="shared" ca="1" si="59"/>
        <v/>
      </c>
      <c r="BA78" s="58" t="str">
        <f t="shared" ca="1" si="60"/>
        <v/>
      </c>
      <c r="BB78" s="58" t="str">
        <f t="shared" ca="1" si="61"/>
        <v/>
      </c>
      <c r="BC78" s="58" t="str">
        <f t="shared" ca="1" si="62"/>
        <v/>
      </c>
      <c r="BD78" s="58"/>
      <c r="BE78" s="58" t="str">
        <f t="shared" ca="1" si="63"/>
        <v xml:space="preserve">     </v>
      </c>
      <c r="BF78" s="58" t="str">
        <f t="shared" ca="1" si="64"/>
        <v/>
      </c>
      <c r="BG78" s="58" t="str">
        <f t="shared" ca="1" si="65"/>
        <v/>
      </c>
      <c r="BH78" s="58"/>
      <c r="BI78" s="58">
        <f t="shared" ca="1" si="101"/>
        <v>0</v>
      </c>
      <c r="BJ78" s="58">
        <f t="shared" ca="1" si="101"/>
        <v>0</v>
      </c>
      <c r="BK78" s="58">
        <f t="shared" ca="1" si="101"/>
        <v>0</v>
      </c>
      <c r="BL78" s="58">
        <f t="shared" ca="1" si="101"/>
        <v>0</v>
      </c>
      <c r="BM78" s="58">
        <f t="shared" ca="1" si="101"/>
        <v>0</v>
      </c>
      <c r="BN78" s="58">
        <f t="shared" ca="1" si="101"/>
        <v>0</v>
      </c>
      <c r="BO78" s="58"/>
      <c r="BP78" s="58" t="str">
        <f t="shared" ca="1" si="66"/>
        <v/>
      </c>
      <c r="BQ78" s="58" t="str">
        <f t="shared" ca="1" si="67"/>
        <v/>
      </c>
      <c r="BR78" s="58" t="str">
        <f t="shared" ca="1" si="68"/>
        <v/>
      </c>
      <c r="BS78" s="58" t="str">
        <f t="shared" ca="1" si="69"/>
        <v/>
      </c>
      <c r="BT78" s="58" t="str">
        <f t="shared" ca="1" si="70"/>
        <v/>
      </c>
      <c r="BU78" s="58" t="str">
        <f t="shared" ca="1" si="71"/>
        <v/>
      </c>
      <c r="BV78" s="58"/>
      <c r="BW78" s="58" t="str">
        <f t="shared" ca="1" si="72"/>
        <v xml:space="preserve">     </v>
      </c>
      <c r="BX78" s="58" t="str">
        <f t="shared" ca="1" si="73"/>
        <v/>
      </c>
      <c r="BY78" s="58" t="str">
        <f t="shared" ca="1" si="74"/>
        <v/>
      </c>
      <c r="BZ78" s="58"/>
      <c r="CA78" s="58" t="str">
        <f t="shared" ca="1" si="102"/>
        <v/>
      </c>
      <c r="CB78" s="58" t="str">
        <f t="shared" ca="1" si="102"/>
        <v/>
      </c>
      <c r="CC78" s="58" t="str">
        <f t="shared" ca="1" si="102"/>
        <v/>
      </c>
      <c r="CD78" s="58" t="str">
        <f t="shared" ca="1" si="102"/>
        <v/>
      </c>
      <c r="CE78" s="58" t="str">
        <f t="shared" ca="1" si="102"/>
        <v/>
      </c>
      <c r="CF78" s="58" t="str">
        <f t="shared" ca="1" si="102"/>
        <v/>
      </c>
      <c r="CG78" s="58"/>
      <c r="CH78" s="58" t="str">
        <f t="shared" ca="1" si="75"/>
        <v xml:space="preserve">     </v>
      </c>
      <c r="CI78" s="58" t="str">
        <f t="shared" ca="1" si="76"/>
        <v/>
      </c>
      <c r="CJ78" s="58" t="str">
        <f t="shared" ca="1" si="77"/>
        <v/>
      </c>
      <c r="CK78" s="58"/>
      <c r="CL78" s="58" t="str">
        <f t="shared" ca="1" si="103"/>
        <v/>
      </c>
      <c r="CM78" s="58" t="str">
        <f t="shared" ca="1" si="103"/>
        <v/>
      </c>
      <c r="CN78" s="58" t="str">
        <f t="shared" ca="1" si="103"/>
        <v/>
      </c>
      <c r="CO78" s="58" t="str">
        <f t="shared" ca="1" si="103"/>
        <v/>
      </c>
      <c r="CP78" s="58" t="str">
        <f t="shared" ca="1" si="103"/>
        <v/>
      </c>
      <c r="CQ78" s="58" t="str">
        <f t="shared" ca="1" si="103"/>
        <v/>
      </c>
      <c r="CR78" s="58"/>
      <c r="CS78" s="58" t="str">
        <f t="shared" ca="1" si="78"/>
        <v xml:space="preserve">     </v>
      </c>
      <c r="CT78" s="58" t="str">
        <f t="shared" ca="1" si="79"/>
        <v/>
      </c>
      <c r="CU78" s="58" t="str">
        <f t="shared" ca="1" si="80"/>
        <v/>
      </c>
      <c r="DH78" s="58" t="str">
        <f t="shared" si="96"/>
        <v/>
      </c>
      <c r="DI78" s="58" t="str">
        <f t="shared" si="97"/>
        <v/>
      </c>
      <c r="DJ78" s="58" t="str">
        <f t="shared" si="98"/>
        <v/>
      </c>
      <c r="DK78" s="58" t="str">
        <f t="shared" si="99"/>
        <v/>
      </c>
      <c r="DL78" s="58" t="str">
        <f t="shared" si="85"/>
        <v/>
      </c>
      <c r="DM78" s="168" t="str">
        <f t="shared" si="86"/>
        <v/>
      </c>
    </row>
    <row r="79" spans="1:117" x14ac:dyDescent="0.25">
      <c r="A79" s="5" t="str">
        <f>A$64&amp;"."&amp;COUNTA(A$64:A78)</f>
        <v>Б1.В.ОД.15</v>
      </c>
      <c r="B79" s="92"/>
      <c r="C79" s="88"/>
      <c r="D79" s="89"/>
      <c r="E79" s="89"/>
      <c r="F79" s="89"/>
      <c r="G79" s="90"/>
      <c r="H79" s="88"/>
      <c r="I79" s="89"/>
      <c r="J79" s="89"/>
      <c r="K79" s="89"/>
      <c r="L79" s="90"/>
      <c r="M79" s="88"/>
      <c r="N79" s="89"/>
      <c r="O79" s="89"/>
      <c r="P79" s="89"/>
      <c r="Q79" s="90"/>
      <c r="R79" s="88"/>
      <c r="S79" s="89"/>
      <c r="T79" s="89"/>
      <c r="U79" s="89"/>
      <c r="V79" s="90"/>
      <c r="W79" s="88"/>
      <c r="X79" s="89"/>
      <c r="Y79" s="89"/>
      <c r="Z79" s="89"/>
      <c r="AA79" s="90"/>
      <c r="AB79" s="88"/>
      <c r="AC79" s="89"/>
      <c r="AD79" s="89"/>
      <c r="AE79" s="89"/>
      <c r="AF79" s="90"/>
      <c r="AG79" s="89"/>
      <c r="AH79" s="155">
        <v>0</v>
      </c>
      <c r="AI79" s="155">
        <v>0</v>
      </c>
      <c r="AJ79" s="155">
        <v>0</v>
      </c>
      <c r="AK79" s="155">
        <v>0</v>
      </c>
      <c r="AL79" s="57"/>
      <c r="AM79" s="57" t="str">
        <f>IF(ПланОО!H79&gt;0,ПланОО!I79/ПланОО!H79,"-")</f>
        <v>-</v>
      </c>
      <c r="AN79" s="136"/>
      <c r="AO79" s="58"/>
      <c r="AP79" s="58"/>
      <c r="AQ79" s="58">
        <f t="shared" ca="1" si="91"/>
        <v>0</v>
      </c>
      <c r="AR79" s="58">
        <f t="shared" ca="1" si="100"/>
        <v>0</v>
      </c>
      <c r="AS79" s="58">
        <f t="shared" ca="1" si="100"/>
        <v>0</v>
      </c>
      <c r="AT79" s="58">
        <f t="shared" ca="1" si="100"/>
        <v>0</v>
      </c>
      <c r="AU79" s="58">
        <f t="shared" ca="1" si="100"/>
        <v>0</v>
      </c>
      <c r="AV79" s="58">
        <f t="shared" ca="1" si="100"/>
        <v>0</v>
      </c>
      <c r="AW79" s="58"/>
      <c r="AX79" s="58" t="str">
        <f t="shared" ca="1" si="57"/>
        <v/>
      </c>
      <c r="AY79" s="58" t="str">
        <f t="shared" ca="1" si="58"/>
        <v/>
      </c>
      <c r="AZ79" s="58" t="str">
        <f t="shared" ca="1" si="59"/>
        <v/>
      </c>
      <c r="BA79" s="58" t="str">
        <f t="shared" ca="1" si="60"/>
        <v/>
      </c>
      <c r="BB79" s="58" t="str">
        <f t="shared" ca="1" si="61"/>
        <v/>
      </c>
      <c r="BC79" s="58" t="str">
        <f t="shared" ca="1" si="62"/>
        <v/>
      </c>
      <c r="BD79" s="58"/>
      <c r="BE79" s="58" t="str">
        <f t="shared" ca="1" si="63"/>
        <v xml:space="preserve">     </v>
      </c>
      <c r="BF79" s="58" t="str">
        <f t="shared" ca="1" si="64"/>
        <v/>
      </c>
      <c r="BG79" s="58" t="str">
        <f t="shared" ca="1" si="65"/>
        <v/>
      </c>
      <c r="BH79" s="58"/>
      <c r="BI79" s="58">
        <f t="shared" ca="1" si="101"/>
        <v>0</v>
      </c>
      <c r="BJ79" s="58">
        <f t="shared" ca="1" si="101"/>
        <v>0</v>
      </c>
      <c r="BK79" s="58">
        <f t="shared" ca="1" si="101"/>
        <v>0</v>
      </c>
      <c r="BL79" s="58">
        <f t="shared" ca="1" si="101"/>
        <v>0</v>
      </c>
      <c r="BM79" s="58">
        <f t="shared" ca="1" si="101"/>
        <v>0</v>
      </c>
      <c r="BN79" s="58">
        <f t="shared" ca="1" si="101"/>
        <v>0</v>
      </c>
      <c r="BO79" s="58"/>
      <c r="BP79" s="58" t="str">
        <f t="shared" ca="1" si="66"/>
        <v/>
      </c>
      <c r="BQ79" s="58" t="str">
        <f t="shared" ca="1" si="67"/>
        <v/>
      </c>
      <c r="BR79" s="58" t="str">
        <f t="shared" ca="1" si="68"/>
        <v/>
      </c>
      <c r="BS79" s="58" t="str">
        <f t="shared" ca="1" si="69"/>
        <v/>
      </c>
      <c r="BT79" s="58" t="str">
        <f t="shared" ca="1" si="70"/>
        <v/>
      </c>
      <c r="BU79" s="58" t="str">
        <f t="shared" ca="1" si="71"/>
        <v/>
      </c>
      <c r="BV79" s="58"/>
      <c r="BW79" s="58" t="str">
        <f t="shared" ca="1" si="72"/>
        <v xml:space="preserve">     </v>
      </c>
      <c r="BX79" s="58" t="str">
        <f t="shared" ca="1" si="73"/>
        <v/>
      </c>
      <c r="BY79" s="58" t="str">
        <f t="shared" ca="1" si="74"/>
        <v/>
      </c>
      <c r="BZ79" s="58"/>
      <c r="CA79" s="58" t="str">
        <f t="shared" ca="1" si="102"/>
        <v/>
      </c>
      <c r="CB79" s="58" t="str">
        <f t="shared" ca="1" si="102"/>
        <v/>
      </c>
      <c r="CC79" s="58" t="str">
        <f t="shared" ca="1" si="102"/>
        <v/>
      </c>
      <c r="CD79" s="58" t="str">
        <f t="shared" ca="1" si="102"/>
        <v/>
      </c>
      <c r="CE79" s="58" t="str">
        <f t="shared" ca="1" si="102"/>
        <v/>
      </c>
      <c r="CF79" s="58" t="str">
        <f t="shared" ca="1" si="102"/>
        <v/>
      </c>
      <c r="CG79" s="58"/>
      <c r="CH79" s="58" t="str">
        <f t="shared" ca="1" si="75"/>
        <v xml:space="preserve">     </v>
      </c>
      <c r="CI79" s="58" t="str">
        <f t="shared" ca="1" si="76"/>
        <v/>
      </c>
      <c r="CJ79" s="58" t="str">
        <f t="shared" ca="1" si="77"/>
        <v/>
      </c>
      <c r="CK79" s="58"/>
      <c r="CL79" s="58" t="str">
        <f t="shared" ca="1" si="103"/>
        <v/>
      </c>
      <c r="CM79" s="58" t="str">
        <f t="shared" ca="1" si="103"/>
        <v/>
      </c>
      <c r="CN79" s="58" t="str">
        <f t="shared" ca="1" si="103"/>
        <v/>
      </c>
      <c r="CO79" s="58" t="str">
        <f t="shared" ca="1" si="103"/>
        <v/>
      </c>
      <c r="CP79" s="58" t="str">
        <f t="shared" ca="1" si="103"/>
        <v/>
      </c>
      <c r="CQ79" s="58" t="str">
        <f t="shared" ca="1" si="103"/>
        <v/>
      </c>
      <c r="CR79" s="58"/>
      <c r="CS79" s="58" t="str">
        <f t="shared" ca="1" si="78"/>
        <v xml:space="preserve">     </v>
      </c>
      <c r="CT79" s="58" t="str">
        <f t="shared" ca="1" si="79"/>
        <v/>
      </c>
      <c r="CU79" s="58" t="str">
        <f t="shared" ca="1" si="80"/>
        <v/>
      </c>
      <c r="DH79" s="58" t="str">
        <f t="shared" si="96"/>
        <v/>
      </c>
      <c r="DI79" s="58" t="str">
        <f t="shared" si="97"/>
        <v/>
      </c>
      <c r="DJ79" s="58" t="str">
        <f t="shared" si="98"/>
        <v/>
      </c>
      <c r="DK79" s="58" t="str">
        <f t="shared" si="99"/>
        <v/>
      </c>
      <c r="DL79" s="58" t="str">
        <f t="shared" si="85"/>
        <v/>
      </c>
      <c r="DM79" s="168" t="str">
        <f t="shared" si="86"/>
        <v/>
      </c>
    </row>
    <row r="80" spans="1:117" x14ac:dyDescent="0.25">
      <c r="A80" s="5" t="str">
        <f>A$64&amp;"."&amp;COUNTA(A$64:A79)</f>
        <v>Б1.В.ОД.16</v>
      </c>
      <c r="B80" s="92"/>
      <c r="C80" s="88"/>
      <c r="D80" s="89"/>
      <c r="E80" s="89"/>
      <c r="F80" s="89"/>
      <c r="G80" s="90"/>
      <c r="H80" s="88"/>
      <c r="I80" s="89"/>
      <c r="J80" s="89"/>
      <c r="K80" s="89"/>
      <c r="L80" s="90"/>
      <c r="M80" s="88"/>
      <c r="N80" s="89"/>
      <c r="O80" s="89"/>
      <c r="P80" s="89"/>
      <c r="Q80" s="90"/>
      <c r="R80" s="88"/>
      <c r="S80" s="89"/>
      <c r="T80" s="89"/>
      <c r="U80" s="89"/>
      <c r="V80" s="90"/>
      <c r="W80" s="88"/>
      <c r="X80" s="89"/>
      <c r="Y80" s="89"/>
      <c r="Z80" s="89"/>
      <c r="AA80" s="90"/>
      <c r="AB80" s="88"/>
      <c r="AC80" s="89"/>
      <c r="AD80" s="89"/>
      <c r="AE80" s="89"/>
      <c r="AF80" s="90"/>
      <c r="AG80" s="89"/>
      <c r="AH80" s="155">
        <v>0</v>
      </c>
      <c r="AI80" s="155">
        <v>0</v>
      </c>
      <c r="AJ80" s="155">
        <v>0</v>
      </c>
      <c r="AK80" s="155">
        <v>0</v>
      </c>
      <c r="AL80" s="57"/>
      <c r="AM80" s="57" t="str">
        <f>IF(ПланОО!H80&gt;0,ПланОО!I80/ПланОО!H80,"-")</f>
        <v>-</v>
      </c>
      <c r="AN80" s="136"/>
      <c r="AO80" s="58"/>
      <c r="AP80" s="58"/>
      <c r="AQ80" s="58">
        <f t="shared" ca="1" si="91"/>
        <v>0</v>
      </c>
      <c r="AR80" s="58">
        <f t="shared" ca="1" si="100"/>
        <v>0</v>
      </c>
      <c r="AS80" s="58">
        <f t="shared" ca="1" si="100"/>
        <v>0</v>
      </c>
      <c r="AT80" s="58">
        <f t="shared" ca="1" si="100"/>
        <v>0</v>
      </c>
      <c r="AU80" s="58">
        <f t="shared" ca="1" si="100"/>
        <v>0</v>
      </c>
      <c r="AV80" s="58">
        <f t="shared" ca="1" si="100"/>
        <v>0</v>
      </c>
      <c r="AW80" s="58"/>
      <c r="AX80" s="58" t="str">
        <f t="shared" ca="1" si="57"/>
        <v/>
      </c>
      <c r="AY80" s="58" t="str">
        <f t="shared" ca="1" si="58"/>
        <v/>
      </c>
      <c r="AZ80" s="58" t="str">
        <f t="shared" ca="1" si="59"/>
        <v/>
      </c>
      <c r="BA80" s="58" t="str">
        <f t="shared" ca="1" si="60"/>
        <v/>
      </c>
      <c r="BB80" s="58" t="str">
        <f t="shared" ca="1" si="61"/>
        <v/>
      </c>
      <c r="BC80" s="58" t="str">
        <f t="shared" ca="1" si="62"/>
        <v/>
      </c>
      <c r="BD80" s="58"/>
      <c r="BE80" s="58" t="str">
        <f t="shared" ca="1" si="63"/>
        <v xml:space="preserve">     </v>
      </c>
      <c r="BF80" s="58" t="str">
        <f t="shared" ca="1" si="64"/>
        <v/>
      </c>
      <c r="BG80" s="58" t="str">
        <f t="shared" ca="1" si="65"/>
        <v/>
      </c>
      <c r="BH80" s="58"/>
      <c r="BI80" s="58">
        <f t="shared" ca="1" si="101"/>
        <v>0</v>
      </c>
      <c r="BJ80" s="58">
        <f t="shared" ca="1" si="101"/>
        <v>0</v>
      </c>
      <c r="BK80" s="58">
        <f t="shared" ca="1" si="101"/>
        <v>0</v>
      </c>
      <c r="BL80" s="58">
        <f t="shared" ca="1" si="101"/>
        <v>0</v>
      </c>
      <c r="BM80" s="58">
        <f t="shared" ca="1" si="101"/>
        <v>0</v>
      </c>
      <c r="BN80" s="58">
        <f t="shared" ca="1" si="101"/>
        <v>0</v>
      </c>
      <c r="BO80" s="58"/>
      <c r="BP80" s="58" t="str">
        <f t="shared" ca="1" si="66"/>
        <v/>
      </c>
      <c r="BQ80" s="58" t="str">
        <f t="shared" ca="1" si="67"/>
        <v/>
      </c>
      <c r="BR80" s="58" t="str">
        <f t="shared" ca="1" si="68"/>
        <v/>
      </c>
      <c r="BS80" s="58" t="str">
        <f t="shared" ca="1" si="69"/>
        <v/>
      </c>
      <c r="BT80" s="58" t="str">
        <f t="shared" ca="1" si="70"/>
        <v/>
      </c>
      <c r="BU80" s="58" t="str">
        <f t="shared" ca="1" si="71"/>
        <v/>
      </c>
      <c r="BV80" s="58"/>
      <c r="BW80" s="58" t="str">
        <f t="shared" ca="1" si="72"/>
        <v xml:space="preserve">     </v>
      </c>
      <c r="BX80" s="58" t="str">
        <f t="shared" ca="1" si="73"/>
        <v/>
      </c>
      <c r="BY80" s="58" t="str">
        <f t="shared" ca="1" si="74"/>
        <v/>
      </c>
      <c r="BZ80" s="58"/>
      <c r="CA80" s="58" t="str">
        <f t="shared" ca="1" si="102"/>
        <v/>
      </c>
      <c r="CB80" s="58" t="str">
        <f t="shared" ca="1" si="102"/>
        <v/>
      </c>
      <c r="CC80" s="58" t="str">
        <f t="shared" ca="1" si="102"/>
        <v/>
      </c>
      <c r="CD80" s="58" t="str">
        <f t="shared" ca="1" si="102"/>
        <v/>
      </c>
      <c r="CE80" s="58" t="str">
        <f t="shared" ca="1" si="102"/>
        <v/>
      </c>
      <c r="CF80" s="58" t="str">
        <f t="shared" ca="1" si="102"/>
        <v/>
      </c>
      <c r="CG80" s="58"/>
      <c r="CH80" s="58" t="str">
        <f t="shared" ca="1" si="75"/>
        <v xml:space="preserve">     </v>
      </c>
      <c r="CI80" s="58" t="str">
        <f t="shared" ca="1" si="76"/>
        <v/>
      </c>
      <c r="CJ80" s="58" t="str">
        <f t="shared" ca="1" si="77"/>
        <v/>
      </c>
      <c r="CK80" s="58"/>
      <c r="CL80" s="58" t="str">
        <f t="shared" ca="1" si="103"/>
        <v/>
      </c>
      <c r="CM80" s="58" t="str">
        <f t="shared" ca="1" si="103"/>
        <v/>
      </c>
      <c r="CN80" s="58" t="str">
        <f t="shared" ca="1" si="103"/>
        <v/>
      </c>
      <c r="CO80" s="58" t="str">
        <f t="shared" ca="1" si="103"/>
        <v/>
      </c>
      <c r="CP80" s="58" t="str">
        <f t="shared" ca="1" si="103"/>
        <v/>
      </c>
      <c r="CQ80" s="58" t="str">
        <f t="shared" ca="1" si="103"/>
        <v/>
      </c>
      <c r="CR80" s="58"/>
      <c r="CS80" s="58" t="str">
        <f t="shared" ca="1" si="78"/>
        <v xml:space="preserve">     </v>
      </c>
      <c r="CT80" s="58" t="str">
        <f t="shared" ca="1" si="79"/>
        <v/>
      </c>
      <c r="CU80" s="58" t="str">
        <f t="shared" ca="1" si="80"/>
        <v/>
      </c>
      <c r="DH80" s="58" t="str">
        <f t="shared" si="96"/>
        <v/>
      </c>
      <c r="DI80" s="58" t="str">
        <f t="shared" si="97"/>
        <v/>
      </c>
      <c r="DJ80" s="58" t="str">
        <f t="shared" si="98"/>
        <v/>
      </c>
      <c r="DK80" s="58" t="str">
        <f t="shared" si="99"/>
        <v/>
      </c>
      <c r="DL80" s="58" t="str">
        <f t="shared" si="85"/>
        <v/>
      </c>
      <c r="DM80" s="168" t="str">
        <f t="shared" si="86"/>
        <v/>
      </c>
    </row>
    <row r="81" spans="1:117" x14ac:dyDescent="0.25">
      <c r="A81" s="5" t="str">
        <f>A$64&amp;"."&amp;COUNTA(A$64:A80)</f>
        <v>Б1.В.ОД.17</v>
      </c>
      <c r="B81" s="92"/>
      <c r="C81" s="88"/>
      <c r="D81" s="89"/>
      <c r="E81" s="89"/>
      <c r="F81" s="89"/>
      <c r="G81" s="90"/>
      <c r="H81" s="88"/>
      <c r="I81" s="89"/>
      <c r="J81" s="89"/>
      <c r="K81" s="89"/>
      <c r="L81" s="90"/>
      <c r="M81" s="88"/>
      <c r="N81" s="89"/>
      <c r="O81" s="89"/>
      <c r="P81" s="89"/>
      <c r="Q81" s="90"/>
      <c r="R81" s="88"/>
      <c r="S81" s="89"/>
      <c r="T81" s="89"/>
      <c r="U81" s="89"/>
      <c r="V81" s="90"/>
      <c r="W81" s="88"/>
      <c r="X81" s="89"/>
      <c r="Y81" s="89"/>
      <c r="Z81" s="89"/>
      <c r="AA81" s="90"/>
      <c r="AB81" s="88"/>
      <c r="AC81" s="89"/>
      <c r="AD81" s="89"/>
      <c r="AE81" s="89"/>
      <c r="AF81" s="90"/>
      <c r="AG81" s="89"/>
      <c r="AH81" s="155">
        <v>0</v>
      </c>
      <c r="AI81" s="155">
        <v>0</v>
      </c>
      <c r="AJ81" s="155">
        <v>0</v>
      </c>
      <c r="AK81" s="155">
        <v>0</v>
      </c>
      <c r="AL81" s="57"/>
      <c r="AM81" s="57" t="str">
        <f>IF(ПланОО!H81&gt;0,ПланОО!I81/ПланОО!H81,"-")</f>
        <v>-</v>
      </c>
      <c r="AN81" s="136"/>
      <c r="AO81" s="58"/>
      <c r="AP81" s="58"/>
      <c r="AQ81" s="58">
        <f t="shared" ca="1" si="91"/>
        <v>0</v>
      </c>
      <c r="AR81" s="58">
        <f t="shared" ca="1" si="100"/>
        <v>0</v>
      </c>
      <c r="AS81" s="58">
        <f t="shared" ca="1" si="100"/>
        <v>0</v>
      </c>
      <c r="AT81" s="58">
        <f t="shared" ca="1" si="100"/>
        <v>0</v>
      </c>
      <c r="AU81" s="58">
        <f t="shared" ca="1" si="100"/>
        <v>0</v>
      </c>
      <c r="AV81" s="58">
        <f t="shared" ca="1" si="100"/>
        <v>0</v>
      </c>
      <c r="AW81" s="58"/>
      <c r="AX81" s="58" t="str">
        <f t="shared" ca="1" si="57"/>
        <v/>
      </c>
      <c r="AY81" s="58" t="str">
        <f t="shared" ca="1" si="58"/>
        <v/>
      </c>
      <c r="AZ81" s="58" t="str">
        <f t="shared" ca="1" si="59"/>
        <v/>
      </c>
      <c r="BA81" s="58" t="str">
        <f t="shared" ca="1" si="60"/>
        <v/>
      </c>
      <c r="BB81" s="58" t="str">
        <f t="shared" ca="1" si="61"/>
        <v/>
      </c>
      <c r="BC81" s="58" t="str">
        <f t="shared" ca="1" si="62"/>
        <v/>
      </c>
      <c r="BD81" s="58"/>
      <c r="BE81" s="58" t="str">
        <f t="shared" ca="1" si="63"/>
        <v xml:space="preserve">     </v>
      </c>
      <c r="BF81" s="58" t="str">
        <f t="shared" ca="1" si="64"/>
        <v/>
      </c>
      <c r="BG81" s="58" t="str">
        <f t="shared" ca="1" si="65"/>
        <v/>
      </c>
      <c r="BH81" s="58"/>
      <c r="BI81" s="58">
        <f t="shared" ca="1" si="101"/>
        <v>0</v>
      </c>
      <c r="BJ81" s="58">
        <f t="shared" ca="1" si="101"/>
        <v>0</v>
      </c>
      <c r="BK81" s="58">
        <f t="shared" ca="1" si="101"/>
        <v>0</v>
      </c>
      <c r="BL81" s="58">
        <f t="shared" ca="1" si="101"/>
        <v>0</v>
      </c>
      <c r="BM81" s="58">
        <f t="shared" ca="1" si="101"/>
        <v>0</v>
      </c>
      <c r="BN81" s="58">
        <f t="shared" ca="1" si="101"/>
        <v>0</v>
      </c>
      <c r="BO81" s="58"/>
      <c r="BP81" s="58" t="str">
        <f t="shared" ca="1" si="66"/>
        <v/>
      </c>
      <c r="BQ81" s="58" t="str">
        <f t="shared" ca="1" si="67"/>
        <v/>
      </c>
      <c r="BR81" s="58" t="str">
        <f t="shared" ca="1" si="68"/>
        <v/>
      </c>
      <c r="BS81" s="58" t="str">
        <f t="shared" ca="1" si="69"/>
        <v/>
      </c>
      <c r="BT81" s="58" t="str">
        <f t="shared" ca="1" si="70"/>
        <v/>
      </c>
      <c r="BU81" s="58" t="str">
        <f t="shared" ca="1" si="71"/>
        <v/>
      </c>
      <c r="BV81" s="58"/>
      <c r="BW81" s="58" t="str">
        <f t="shared" ca="1" si="72"/>
        <v xml:space="preserve">     </v>
      </c>
      <c r="BX81" s="58" t="str">
        <f t="shared" ca="1" si="73"/>
        <v/>
      </c>
      <c r="BY81" s="58" t="str">
        <f t="shared" ca="1" si="74"/>
        <v/>
      </c>
      <c r="BZ81" s="58"/>
      <c r="CA81" s="58" t="str">
        <f t="shared" ca="1" si="102"/>
        <v/>
      </c>
      <c r="CB81" s="58" t="str">
        <f t="shared" ca="1" si="102"/>
        <v/>
      </c>
      <c r="CC81" s="58" t="str">
        <f t="shared" ca="1" si="102"/>
        <v/>
      </c>
      <c r="CD81" s="58" t="str">
        <f t="shared" ca="1" si="102"/>
        <v/>
      </c>
      <c r="CE81" s="58" t="str">
        <f t="shared" ca="1" si="102"/>
        <v/>
      </c>
      <c r="CF81" s="58" t="str">
        <f t="shared" ca="1" si="102"/>
        <v/>
      </c>
      <c r="CG81" s="58"/>
      <c r="CH81" s="58" t="str">
        <f t="shared" ca="1" si="75"/>
        <v xml:space="preserve">     </v>
      </c>
      <c r="CI81" s="58" t="str">
        <f t="shared" ca="1" si="76"/>
        <v/>
      </c>
      <c r="CJ81" s="58" t="str">
        <f t="shared" ca="1" si="77"/>
        <v/>
      </c>
      <c r="CK81" s="58"/>
      <c r="CL81" s="58" t="str">
        <f t="shared" ca="1" si="103"/>
        <v/>
      </c>
      <c r="CM81" s="58" t="str">
        <f t="shared" ca="1" si="103"/>
        <v/>
      </c>
      <c r="CN81" s="58" t="str">
        <f t="shared" ca="1" si="103"/>
        <v/>
      </c>
      <c r="CO81" s="58" t="str">
        <f t="shared" ca="1" si="103"/>
        <v/>
      </c>
      <c r="CP81" s="58" t="str">
        <f t="shared" ca="1" si="103"/>
        <v/>
      </c>
      <c r="CQ81" s="58" t="str">
        <f t="shared" ca="1" si="103"/>
        <v/>
      </c>
      <c r="CR81" s="58"/>
      <c r="CS81" s="58" t="str">
        <f t="shared" ca="1" si="78"/>
        <v xml:space="preserve">     </v>
      </c>
      <c r="CT81" s="58" t="str">
        <f t="shared" ca="1" si="79"/>
        <v/>
      </c>
      <c r="CU81" s="58" t="str">
        <f t="shared" ca="1" si="80"/>
        <v/>
      </c>
      <c r="DH81" s="58" t="str">
        <f t="shared" si="96"/>
        <v/>
      </c>
      <c r="DI81" s="58" t="str">
        <f t="shared" si="97"/>
        <v/>
      </c>
      <c r="DJ81" s="58" t="str">
        <f t="shared" si="98"/>
        <v/>
      </c>
      <c r="DK81" s="58" t="str">
        <f t="shared" si="99"/>
        <v/>
      </c>
      <c r="DL81" s="58" t="str">
        <f t="shared" si="85"/>
        <v/>
      </c>
      <c r="DM81" s="168" t="str">
        <f t="shared" si="86"/>
        <v/>
      </c>
    </row>
    <row r="82" spans="1:117" x14ac:dyDescent="0.25">
      <c r="A82" s="5" t="str">
        <f>A$64&amp;"."&amp;COUNTA(A$64:A81)</f>
        <v>Б1.В.ОД.18</v>
      </c>
      <c r="B82" s="92"/>
      <c r="C82" s="88"/>
      <c r="D82" s="89"/>
      <c r="E82" s="89"/>
      <c r="F82" s="89"/>
      <c r="G82" s="90"/>
      <c r="H82" s="88"/>
      <c r="I82" s="91"/>
      <c r="J82" s="91"/>
      <c r="K82" s="89"/>
      <c r="L82" s="90"/>
      <c r="M82" s="88"/>
      <c r="N82" s="89"/>
      <c r="O82" s="89"/>
      <c r="P82" s="89"/>
      <c r="Q82" s="90"/>
      <c r="R82" s="88"/>
      <c r="S82" s="89"/>
      <c r="T82" s="89"/>
      <c r="U82" s="89"/>
      <c r="V82" s="90"/>
      <c r="W82" s="88"/>
      <c r="X82" s="89"/>
      <c r="Y82" s="89"/>
      <c r="Z82" s="89"/>
      <c r="AA82" s="90"/>
      <c r="AB82" s="88"/>
      <c r="AC82" s="89"/>
      <c r="AD82" s="89"/>
      <c r="AE82" s="89"/>
      <c r="AF82" s="90"/>
      <c r="AG82" s="89"/>
      <c r="AH82" s="155">
        <v>0</v>
      </c>
      <c r="AI82" s="155">
        <v>0</v>
      </c>
      <c r="AJ82" s="155">
        <v>0</v>
      </c>
      <c r="AK82" s="155">
        <v>0</v>
      </c>
      <c r="AL82" s="57"/>
      <c r="AM82" s="57" t="str">
        <f>IF(ПланОО!H82&gt;0,ПланОО!I82/ПланОО!H82,"-")</f>
        <v>-</v>
      </c>
      <c r="AN82" s="136"/>
      <c r="AO82" s="58"/>
      <c r="AP82" s="58"/>
      <c r="AQ82" s="58">
        <f t="shared" ca="1" si="91"/>
        <v>0</v>
      </c>
      <c r="AR82" s="58">
        <f t="shared" ca="1" si="100"/>
        <v>0</v>
      </c>
      <c r="AS82" s="58">
        <f t="shared" ca="1" si="100"/>
        <v>0</v>
      </c>
      <c r="AT82" s="58">
        <f t="shared" ca="1" si="100"/>
        <v>0</v>
      </c>
      <c r="AU82" s="58">
        <f t="shared" ca="1" si="100"/>
        <v>0</v>
      </c>
      <c r="AV82" s="58">
        <f t="shared" ca="1" si="100"/>
        <v>0</v>
      </c>
      <c r="AW82" s="58"/>
      <c r="AX82" s="58" t="str">
        <f t="shared" ca="1" si="57"/>
        <v/>
      </c>
      <c r="AY82" s="58" t="str">
        <f t="shared" ca="1" si="58"/>
        <v/>
      </c>
      <c r="AZ82" s="58" t="str">
        <f t="shared" ca="1" si="59"/>
        <v/>
      </c>
      <c r="BA82" s="58" t="str">
        <f t="shared" ca="1" si="60"/>
        <v/>
      </c>
      <c r="BB82" s="58" t="str">
        <f t="shared" ca="1" si="61"/>
        <v/>
      </c>
      <c r="BC82" s="58" t="str">
        <f t="shared" ca="1" si="62"/>
        <v/>
      </c>
      <c r="BD82" s="58"/>
      <c r="BE82" s="58" t="str">
        <f t="shared" ca="1" si="63"/>
        <v xml:space="preserve">     </v>
      </c>
      <c r="BF82" s="58" t="str">
        <f t="shared" ca="1" si="64"/>
        <v/>
      </c>
      <c r="BG82" s="58" t="str">
        <f t="shared" ca="1" si="65"/>
        <v/>
      </c>
      <c r="BH82" s="58"/>
      <c r="BI82" s="58">
        <f t="shared" ca="1" si="101"/>
        <v>0</v>
      </c>
      <c r="BJ82" s="58">
        <f t="shared" ca="1" si="101"/>
        <v>0</v>
      </c>
      <c r="BK82" s="58">
        <f t="shared" ca="1" si="101"/>
        <v>0</v>
      </c>
      <c r="BL82" s="58">
        <f t="shared" ca="1" si="101"/>
        <v>0</v>
      </c>
      <c r="BM82" s="58">
        <f t="shared" ca="1" si="101"/>
        <v>0</v>
      </c>
      <c r="BN82" s="58">
        <f t="shared" ca="1" si="101"/>
        <v>0</v>
      </c>
      <c r="BO82" s="58"/>
      <c r="BP82" s="58" t="str">
        <f t="shared" ca="1" si="66"/>
        <v/>
      </c>
      <c r="BQ82" s="58" t="str">
        <f t="shared" ca="1" si="67"/>
        <v/>
      </c>
      <c r="BR82" s="58" t="str">
        <f t="shared" ca="1" si="68"/>
        <v/>
      </c>
      <c r="BS82" s="58" t="str">
        <f t="shared" ca="1" si="69"/>
        <v/>
      </c>
      <c r="BT82" s="58" t="str">
        <f t="shared" ca="1" si="70"/>
        <v/>
      </c>
      <c r="BU82" s="58" t="str">
        <f t="shared" ca="1" si="71"/>
        <v/>
      </c>
      <c r="BV82" s="58"/>
      <c r="BW82" s="58" t="str">
        <f t="shared" ca="1" si="72"/>
        <v xml:space="preserve">     </v>
      </c>
      <c r="BX82" s="58" t="str">
        <f t="shared" ca="1" si="73"/>
        <v/>
      </c>
      <c r="BY82" s="58" t="str">
        <f t="shared" ca="1" si="74"/>
        <v/>
      </c>
      <c r="BZ82" s="58"/>
      <c r="CA82" s="58" t="str">
        <f t="shared" ca="1" si="102"/>
        <v/>
      </c>
      <c r="CB82" s="58" t="str">
        <f t="shared" ca="1" si="102"/>
        <v/>
      </c>
      <c r="CC82" s="58" t="str">
        <f t="shared" ca="1" si="102"/>
        <v/>
      </c>
      <c r="CD82" s="58" t="str">
        <f t="shared" ca="1" si="102"/>
        <v/>
      </c>
      <c r="CE82" s="58" t="str">
        <f t="shared" ca="1" si="102"/>
        <v/>
      </c>
      <c r="CF82" s="58" t="str">
        <f t="shared" ca="1" si="102"/>
        <v/>
      </c>
      <c r="CG82" s="58"/>
      <c r="CH82" s="58" t="str">
        <f t="shared" ca="1" si="75"/>
        <v xml:space="preserve">     </v>
      </c>
      <c r="CI82" s="58" t="str">
        <f t="shared" ca="1" si="76"/>
        <v/>
      </c>
      <c r="CJ82" s="58" t="str">
        <f t="shared" ca="1" si="77"/>
        <v/>
      </c>
      <c r="CK82" s="58"/>
      <c r="CL82" s="58" t="str">
        <f t="shared" ca="1" si="103"/>
        <v/>
      </c>
      <c r="CM82" s="58" t="str">
        <f t="shared" ca="1" si="103"/>
        <v/>
      </c>
      <c r="CN82" s="58" t="str">
        <f t="shared" ca="1" si="103"/>
        <v/>
      </c>
      <c r="CO82" s="58" t="str">
        <f t="shared" ca="1" si="103"/>
        <v/>
      </c>
      <c r="CP82" s="58" t="str">
        <f t="shared" ca="1" si="103"/>
        <v/>
      </c>
      <c r="CQ82" s="58" t="str">
        <f t="shared" ca="1" si="103"/>
        <v/>
      </c>
      <c r="CR82" s="58"/>
      <c r="CS82" s="58" t="str">
        <f t="shared" ca="1" si="78"/>
        <v xml:space="preserve">     </v>
      </c>
      <c r="CT82" s="58" t="str">
        <f t="shared" ca="1" si="79"/>
        <v/>
      </c>
      <c r="CU82" s="58" t="str">
        <f t="shared" ca="1" si="80"/>
        <v/>
      </c>
      <c r="DH82" s="58" t="str">
        <f t="shared" si="96"/>
        <v/>
      </c>
      <c r="DI82" s="58" t="str">
        <f t="shared" si="97"/>
        <v/>
      </c>
      <c r="DJ82" s="58" t="str">
        <f t="shared" si="98"/>
        <v/>
      </c>
      <c r="DK82" s="58" t="str">
        <f t="shared" si="99"/>
        <v/>
      </c>
      <c r="DL82" s="58" t="str">
        <f t="shared" si="85"/>
        <v/>
      </c>
      <c r="DM82" s="168" t="str">
        <f t="shared" si="86"/>
        <v/>
      </c>
    </row>
    <row r="83" spans="1:117" x14ac:dyDescent="0.25">
      <c r="A83" s="5" t="str">
        <f>A$64&amp;"."&amp;COUNTA(A$64:A82)</f>
        <v>Б1.В.ОД.19</v>
      </c>
      <c r="B83" s="92"/>
      <c r="C83" s="88"/>
      <c r="D83" s="89"/>
      <c r="E83" s="89"/>
      <c r="F83" s="89"/>
      <c r="G83" s="90"/>
      <c r="H83" s="88"/>
      <c r="I83" s="91"/>
      <c r="J83" s="91"/>
      <c r="K83" s="89"/>
      <c r="L83" s="90"/>
      <c r="M83" s="88"/>
      <c r="N83" s="89"/>
      <c r="O83" s="89"/>
      <c r="P83" s="89"/>
      <c r="Q83" s="90"/>
      <c r="R83" s="88"/>
      <c r="S83" s="89"/>
      <c r="T83" s="89"/>
      <c r="U83" s="89"/>
      <c r="V83" s="90"/>
      <c r="W83" s="88"/>
      <c r="X83" s="89"/>
      <c r="Y83" s="89"/>
      <c r="Z83" s="89"/>
      <c r="AA83" s="90"/>
      <c r="AB83" s="88"/>
      <c r="AC83" s="89"/>
      <c r="AD83" s="89"/>
      <c r="AE83" s="89"/>
      <c r="AF83" s="90"/>
      <c r="AG83" s="89"/>
      <c r="AH83" s="155">
        <v>0</v>
      </c>
      <c r="AI83" s="155">
        <v>0</v>
      </c>
      <c r="AJ83" s="155">
        <v>0</v>
      </c>
      <c r="AK83" s="155">
        <v>0</v>
      </c>
      <c r="AL83" s="57"/>
      <c r="AM83" s="57" t="str">
        <f>IF(ПланОО!H83&gt;0,ПланОО!I83/ПланОО!H83,"-")</f>
        <v>-</v>
      </c>
      <c r="AN83" s="136"/>
      <c r="AO83" s="58"/>
      <c r="AP83" s="58"/>
      <c r="AQ83" s="58">
        <f t="shared" ca="1" si="91"/>
        <v>0</v>
      </c>
      <c r="AR83" s="58">
        <f t="shared" ca="1" si="100"/>
        <v>0</v>
      </c>
      <c r="AS83" s="58">
        <f t="shared" ca="1" si="100"/>
        <v>0</v>
      </c>
      <c r="AT83" s="58">
        <f t="shared" ca="1" si="100"/>
        <v>0</v>
      </c>
      <c r="AU83" s="58">
        <f t="shared" ca="1" si="100"/>
        <v>0</v>
      </c>
      <c r="AV83" s="58">
        <f t="shared" ca="1" si="100"/>
        <v>0</v>
      </c>
      <c r="AW83" s="58"/>
      <c r="AX83" s="58" t="str">
        <f t="shared" ca="1" si="57"/>
        <v/>
      </c>
      <c r="AY83" s="58" t="str">
        <f t="shared" ca="1" si="58"/>
        <v/>
      </c>
      <c r="AZ83" s="58" t="str">
        <f t="shared" ca="1" si="59"/>
        <v/>
      </c>
      <c r="BA83" s="58" t="str">
        <f t="shared" ca="1" si="60"/>
        <v/>
      </c>
      <c r="BB83" s="58" t="str">
        <f t="shared" ca="1" si="61"/>
        <v/>
      </c>
      <c r="BC83" s="58" t="str">
        <f t="shared" ca="1" si="62"/>
        <v/>
      </c>
      <c r="BD83" s="58"/>
      <c r="BE83" s="58" t="str">
        <f t="shared" ca="1" si="63"/>
        <v xml:space="preserve">     </v>
      </c>
      <c r="BF83" s="58" t="str">
        <f t="shared" ca="1" si="64"/>
        <v/>
      </c>
      <c r="BG83" s="58" t="str">
        <f t="shared" ca="1" si="65"/>
        <v/>
      </c>
      <c r="BH83" s="58"/>
      <c r="BI83" s="58">
        <f t="shared" ca="1" si="101"/>
        <v>0</v>
      </c>
      <c r="BJ83" s="58">
        <f t="shared" ca="1" si="101"/>
        <v>0</v>
      </c>
      <c r="BK83" s="58">
        <f t="shared" ca="1" si="101"/>
        <v>0</v>
      </c>
      <c r="BL83" s="58">
        <f t="shared" ca="1" si="101"/>
        <v>0</v>
      </c>
      <c r="BM83" s="58">
        <f t="shared" ca="1" si="101"/>
        <v>0</v>
      </c>
      <c r="BN83" s="58">
        <f t="shared" ca="1" si="101"/>
        <v>0</v>
      </c>
      <c r="BO83" s="58"/>
      <c r="BP83" s="58" t="str">
        <f t="shared" ca="1" si="66"/>
        <v/>
      </c>
      <c r="BQ83" s="58" t="str">
        <f t="shared" ca="1" si="67"/>
        <v/>
      </c>
      <c r="BR83" s="58" t="str">
        <f t="shared" ca="1" si="68"/>
        <v/>
      </c>
      <c r="BS83" s="58" t="str">
        <f t="shared" ca="1" si="69"/>
        <v/>
      </c>
      <c r="BT83" s="58" t="str">
        <f t="shared" ca="1" si="70"/>
        <v/>
      </c>
      <c r="BU83" s="58" t="str">
        <f t="shared" ca="1" si="71"/>
        <v/>
      </c>
      <c r="BV83" s="58"/>
      <c r="BW83" s="58" t="str">
        <f t="shared" ca="1" si="72"/>
        <v xml:space="preserve">     </v>
      </c>
      <c r="BX83" s="58" t="str">
        <f t="shared" ca="1" si="73"/>
        <v/>
      </c>
      <c r="BY83" s="58" t="str">
        <f t="shared" ca="1" si="74"/>
        <v/>
      </c>
      <c r="BZ83" s="58"/>
      <c r="CA83" s="58" t="str">
        <f t="shared" ca="1" si="102"/>
        <v/>
      </c>
      <c r="CB83" s="58" t="str">
        <f t="shared" ca="1" si="102"/>
        <v/>
      </c>
      <c r="CC83" s="58" t="str">
        <f t="shared" ca="1" si="102"/>
        <v/>
      </c>
      <c r="CD83" s="58" t="str">
        <f t="shared" ca="1" si="102"/>
        <v/>
      </c>
      <c r="CE83" s="58" t="str">
        <f t="shared" ca="1" si="102"/>
        <v/>
      </c>
      <c r="CF83" s="58" t="str">
        <f t="shared" ca="1" si="102"/>
        <v/>
      </c>
      <c r="CG83" s="58"/>
      <c r="CH83" s="58" t="str">
        <f t="shared" ca="1" si="75"/>
        <v xml:space="preserve">     </v>
      </c>
      <c r="CI83" s="58" t="str">
        <f t="shared" ca="1" si="76"/>
        <v/>
      </c>
      <c r="CJ83" s="58" t="str">
        <f t="shared" ca="1" si="77"/>
        <v/>
      </c>
      <c r="CK83" s="58"/>
      <c r="CL83" s="58" t="str">
        <f t="shared" ca="1" si="103"/>
        <v/>
      </c>
      <c r="CM83" s="58" t="str">
        <f t="shared" ca="1" si="103"/>
        <v/>
      </c>
      <c r="CN83" s="58" t="str">
        <f t="shared" ca="1" si="103"/>
        <v/>
      </c>
      <c r="CO83" s="58" t="str">
        <f t="shared" ca="1" si="103"/>
        <v/>
      </c>
      <c r="CP83" s="58" t="str">
        <f t="shared" ca="1" si="103"/>
        <v/>
      </c>
      <c r="CQ83" s="58" t="str">
        <f t="shared" ca="1" si="103"/>
        <v/>
      </c>
      <c r="CR83" s="58"/>
      <c r="CS83" s="58" t="str">
        <f t="shared" ca="1" si="78"/>
        <v xml:space="preserve">     </v>
      </c>
      <c r="CT83" s="58" t="str">
        <f t="shared" ca="1" si="79"/>
        <v/>
      </c>
      <c r="CU83" s="58" t="str">
        <f t="shared" ca="1" si="80"/>
        <v/>
      </c>
      <c r="DH83" s="58" t="str">
        <f t="shared" si="96"/>
        <v/>
      </c>
      <c r="DI83" s="58" t="str">
        <f t="shared" si="97"/>
        <v/>
      </c>
      <c r="DJ83" s="58" t="str">
        <f t="shared" si="98"/>
        <v/>
      </c>
      <c r="DK83" s="58" t="str">
        <f t="shared" si="99"/>
        <v/>
      </c>
      <c r="DL83" s="58" t="str">
        <f t="shared" si="85"/>
        <v/>
      </c>
      <c r="DM83" s="168" t="str">
        <f t="shared" si="86"/>
        <v/>
      </c>
    </row>
    <row r="84" spans="1:117" x14ac:dyDescent="0.25">
      <c r="A84" s="5" t="str">
        <f>A$64&amp;"."&amp;COUNTA(A$64:A83)</f>
        <v>Б1.В.ОД.20</v>
      </c>
      <c r="B84" s="92"/>
      <c r="C84" s="88"/>
      <c r="D84" s="89"/>
      <c r="E84" s="89"/>
      <c r="F84" s="89"/>
      <c r="G84" s="90"/>
      <c r="H84" s="88"/>
      <c r="I84" s="91"/>
      <c r="J84" s="91"/>
      <c r="K84" s="89"/>
      <c r="L84" s="90"/>
      <c r="M84" s="88"/>
      <c r="N84" s="89"/>
      <c r="O84" s="89"/>
      <c r="P84" s="89"/>
      <c r="Q84" s="90"/>
      <c r="R84" s="88"/>
      <c r="S84" s="89"/>
      <c r="T84" s="89"/>
      <c r="U84" s="89"/>
      <c r="V84" s="90"/>
      <c r="W84" s="88"/>
      <c r="X84" s="89"/>
      <c r="Y84" s="89"/>
      <c r="Z84" s="89"/>
      <c r="AA84" s="90"/>
      <c r="AB84" s="88"/>
      <c r="AC84" s="89"/>
      <c r="AD84" s="89"/>
      <c r="AE84" s="89"/>
      <c r="AF84" s="90"/>
      <c r="AG84" s="89"/>
      <c r="AH84" s="155">
        <v>0</v>
      </c>
      <c r="AI84" s="155">
        <v>0</v>
      </c>
      <c r="AJ84" s="155">
        <v>0</v>
      </c>
      <c r="AK84" s="155">
        <v>0</v>
      </c>
      <c r="AL84" s="57"/>
      <c r="AM84" s="57" t="str">
        <f>IF(ПланОО!H84&gt;0,ПланОО!I84/ПланОО!H84,"-")</f>
        <v>-</v>
      </c>
      <c r="AN84" s="136"/>
      <c r="AO84" s="58"/>
      <c r="AP84" s="58"/>
      <c r="AQ84" s="58">
        <f t="shared" ca="1" si="91"/>
        <v>0</v>
      </c>
      <c r="AR84" s="58">
        <f t="shared" ca="1" si="100"/>
        <v>0</v>
      </c>
      <c r="AS84" s="58">
        <f t="shared" ca="1" si="100"/>
        <v>0</v>
      </c>
      <c r="AT84" s="58">
        <f t="shared" ca="1" si="100"/>
        <v>0</v>
      </c>
      <c r="AU84" s="58">
        <f t="shared" ca="1" si="100"/>
        <v>0</v>
      </c>
      <c r="AV84" s="58">
        <f t="shared" ca="1" si="100"/>
        <v>0</v>
      </c>
      <c r="AW84" s="58"/>
      <c r="AX84" s="58" t="str">
        <f t="shared" ca="1" si="57"/>
        <v/>
      </c>
      <c r="AY84" s="58" t="str">
        <f t="shared" ca="1" si="58"/>
        <v/>
      </c>
      <c r="AZ84" s="58" t="str">
        <f t="shared" ca="1" si="59"/>
        <v/>
      </c>
      <c r="BA84" s="58" t="str">
        <f t="shared" ca="1" si="60"/>
        <v/>
      </c>
      <c r="BB84" s="58" t="str">
        <f t="shared" ca="1" si="61"/>
        <v/>
      </c>
      <c r="BC84" s="58" t="str">
        <f t="shared" ca="1" si="62"/>
        <v/>
      </c>
      <c r="BD84" s="58"/>
      <c r="BE84" s="58" t="str">
        <f t="shared" ca="1" si="63"/>
        <v xml:space="preserve">     </v>
      </c>
      <c r="BF84" s="58" t="str">
        <f t="shared" ca="1" si="64"/>
        <v/>
      </c>
      <c r="BG84" s="58" t="str">
        <f t="shared" ca="1" si="65"/>
        <v/>
      </c>
      <c r="BH84" s="58"/>
      <c r="BI84" s="58">
        <f t="shared" ca="1" si="101"/>
        <v>0</v>
      </c>
      <c r="BJ84" s="58">
        <f t="shared" ca="1" si="101"/>
        <v>0</v>
      </c>
      <c r="BK84" s="58">
        <f t="shared" ca="1" si="101"/>
        <v>0</v>
      </c>
      <c r="BL84" s="58">
        <f t="shared" ca="1" si="101"/>
        <v>0</v>
      </c>
      <c r="BM84" s="58">
        <f t="shared" ca="1" si="101"/>
        <v>0</v>
      </c>
      <c r="BN84" s="58">
        <f t="shared" ca="1" si="101"/>
        <v>0</v>
      </c>
      <c r="BO84" s="58"/>
      <c r="BP84" s="58" t="str">
        <f t="shared" ca="1" si="66"/>
        <v/>
      </c>
      <c r="BQ84" s="58" t="str">
        <f t="shared" ca="1" si="67"/>
        <v/>
      </c>
      <c r="BR84" s="58" t="str">
        <f t="shared" ca="1" si="68"/>
        <v/>
      </c>
      <c r="BS84" s="58" t="str">
        <f t="shared" ca="1" si="69"/>
        <v/>
      </c>
      <c r="BT84" s="58" t="str">
        <f t="shared" ca="1" si="70"/>
        <v/>
      </c>
      <c r="BU84" s="58" t="str">
        <f t="shared" ca="1" si="71"/>
        <v/>
      </c>
      <c r="BV84" s="58"/>
      <c r="BW84" s="58" t="str">
        <f t="shared" ca="1" si="72"/>
        <v xml:space="preserve">     </v>
      </c>
      <c r="BX84" s="58" t="str">
        <f t="shared" ca="1" si="73"/>
        <v/>
      </c>
      <c r="BY84" s="58" t="str">
        <f t="shared" ca="1" si="74"/>
        <v/>
      </c>
      <c r="BZ84" s="58"/>
      <c r="CA84" s="58" t="str">
        <f t="shared" ca="1" si="102"/>
        <v/>
      </c>
      <c r="CB84" s="58" t="str">
        <f t="shared" ca="1" si="102"/>
        <v/>
      </c>
      <c r="CC84" s="58" t="str">
        <f t="shared" ca="1" si="102"/>
        <v/>
      </c>
      <c r="CD84" s="58" t="str">
        <f t="shared" ca="1" si="102"/>
        <v/>
      </c>
      <c r="CE84" s="58" t="str">
        <f t="shared" ca="1" si="102"/>
        <v/>
      </c>
      <c r="CF84" s="58" t="str">
        <f t="shared" ca="1" si="102"/>
        <v/>
      </c>
      <c r="CG84" s="58"/>
      <c r="CH84" s="58" t="str">
        <f t="shared" ca="1" si="75"/>
        <v xml:space="preserve">     </v>
      </c>
      <c r="CI84" s="58" t="str">
        <f t="shared" ca="1" si="76"/>
        <v/>
      </c>
      <c r="CJ84" s="58" t="str">
        <f t="shared" ca="1" si="77"/>
        <v/>
      </c>
      <c r="CK84" s="58"/>
      <c r="CL84" s="58" t="str">
        <f t="shared" ca="1" si="103"/>
        <v/>
      </c>
      <c r="CM84" s="58" t="str">
        <f t="shared" ca="1" si="103"/>
        <v/>
      </c>
      <c r="CN84" s="58" t="str">
        <f t="shared" ca="1" si="103"/>
        <v/>
      </c>
      <c r="CO84" s="58" t="str">
        <f t="shared" ca="1" si="103"/>
        <v/>
      </c>
      <c r="CP84" s="58" t="str">
        <f t="shared" ca="1" si="103"/>
        <v/>
      </c>
      <c r="CQ84" s="58" t="str">
        <f t="shared" ca="1" si="103"/>
        <v/>
      </c>
      <c r="CR84" s="58"/>
      <c r="CS84" s="58" t="str">
        <f t="shared" ca="1" si="78"/>
        <v xml:space="preserve">     </v>
      </c>
      <c r="CT84" s="58" t="str">
        <f t="shared" ca="1" si="79"/>
        <v/>
      </c>
      <c r="CU84" s="58" t="str">
        <f t="shared" ca="1" si="80"/>
        <v/>
      </c>
      <c r="DH84" s="58" t="str">
        <f t="shared" si="96"/>
        <v/>
      </c>
      <c r="DI84" s="58" t="str">
        <f t="shared" si="97"/>
        <v/>
      </c>
      <c r="DJ84" s="58" t="str">
        <f t="shared" si="98"/>
        <v/>
      </c>
      <c r="DK84" s="58" t="str">
        <f t="shared" si="99"/>
        <v/>
      </c>
      <c r="DL84" s="58" t="str">
        <f t="shared" si="85"/>
        <v/>
      </c>
      <c r="DM84" s="168" t="str">
        <f t="shared" si="86"/>
        <v/>
      </c>
    </row>
    <row r="85" spans="1:117" x14ac:dyDescent="0.25">
      <c r="A85" s="5" t="str">
        <f>A$64&amp;"."&amp;COUNTA(A$64:A84)</f>
        <v>Б1.В.ОД.21</v>
      </c>
      <c r="B85" s="92"/>
      <c r="C85" s="88"/>
      <c r="D85" s="89"/>
      <c r="E85" s="89"/>
      <c r="F85" s="89"/>
      <c r="G85" s="90"/>
      <c r="H85" s="88"/>
      <c r="I85" s="91"/>
      <c r="J85" s="91"/>
      <c r="K85" s="89"/>
      <c r="L85" s="90"/>
      <c r="M85" s="88"/>
      <c r="N85" s="89"/>
      <c r="O85" s="89"/>
      <c r="P85" s="89"/>
      <c r="Q85" s="90"/>
      <c r="R85" s="88"/>
      <c r="S85" s="89"/>
      <c r="T85" s="89"/>
      <c r="U85" s="89"/>
      <c r="V85" s="90"/>
      <c r="W85" s="88"/>
      <c r="X85" s="89"/>
      <c r="Y85" s="89"/>
      <c r="Z85" s="89"/>
      <c r="AA85" s="90"/>
      <c r="AB85" s="88"/>
      <c r="AC85" s="89"/>
      <c r="AD85" s="89"/>
      <c r="AE85" s="89"/>
      <c r="AF85" s="90"/>
      <c r="AG85" s="89"/>
      <c r="AH85" s="155">
        <v>0</v>
      </c>
      <c r="AI85" s="155">
        <v>0</v>
      </c>
      <c r="AJ85" s="155">
        <v>0</v>
      </c>
      <c r="AK85" s="155">
        <v>0</v>
      </c>
      <c r="AL85" s="57"/>
      <c r="AM85" s="57" t="str">
        <f>IF(ПланОО!H85&gt;0,ПланОО!I85/ПланОО!H85,"-")</f>
        <v>-</v>
      </c>
      <c r="AN85" s="136"/>
      <c r="AO85" s="58"/>
      <c r="AP85" s="58"/>
      <c r="AQ85" s="58">
        <f t="shared" ca="1" si="91"/>
        <v>0</v>
      </c>
      <c r="AR85" s="58">
        <f t="shared" ref="AR85:AV94" ca="1" si="104">IF(OFFSET($G85,0,(AR$2-1)*5,1,1)=$AW$2,-1*AR$2,IF(OFFSET($G85,0,(AR$2-1)*5,1,1)=$AW$3,AR$2,0))</f>
        <v>0</v>
      </c>
      <c r="AS85" s="58">
        <f t="shared" ca="1" si="104"/>
        <v>0</v>
      </c>
      <c r="AT85" s="58">
        <f t="shared" ca="1" si="104"/>
        <v>0</v>
      </c>
      <c r="AU85" s="58">
        <f t="shared" ca="1" si="104"/>
        <v>0</v>
      </c>
      <c r="AV85" s="58">
        <f t="shared" ca="1" si="104"/>
        <v>0</v>
      </c>
      <c r="AW85" s="58"/>
      <c r="AX85" s="58" t="str">
        <f t="shared" ca="1" si="57"/>
        <v/>
      </c>
      <c r="AY85" s="58" t="str">
        <f t="shared" ca="1" si="58"/>
        <v/>
      </c>
      <c r="AZ85" s="58" t="str">
        <f t="shared" ca="1" si="59"/>
        <v/>
      </c>
      <c r="BA85" s="58" t="str">
        <f t="shared" ca="1" si="60"/>
        <v/>
      </c>
      <c r="BB85" s="58" t="str">
        <f t="shared" ca="1" si="61"/>
        <v/>
      </c>
      <c r="BC85" s="58" t="str">
        <f t="shared" ca="1" si="62"/>
        <v/>
      </c>
      <c r="BD85" s="58"/>
      <c r="BE85" s="58" t="str">
        <f t="shared" ca="1" si="63"/>
        <v xml:space="preserve">     </v>
      </c>
      <c r="BF85" s="58" t="str">
        <f t="shared" ca="1" si="64"/>
        <v/>
      </c>
      <c r="BG85" s="58" t="str">
        <f t="shared" ca="1" si="65"/>
        <v/>
      </c>
      <c r="BH85" s="58"/>
      <c r="BI85" s="58">
        <f t="shared" ref="BI85:BN94" ca="1" si="105">IF(OFFSET($G85,0,(BI$2-1)*5,1,1)=$BO$1,-1*BI$2,IF(OFFSET($G85,0,(BI$2-1)*5,1,1)=$BO$3,BI$2,0))</f>
        <v>0</v>
      </c>
      <c r="BJ85" s="58">
        <f t="shared" ca="1" si="105"/>
        <v>0</v>
      </c>
      <c r="BK85" s="58">
        <f t="shared" ca="1" si="105"/>
        <v>0</v>
      </c>
      <c r="BL85" s="58">
        <f t="shared" ca="1" si="105"/>
        <v>0</v>
      </c>
      <c r="BM85" s="58">
        <f t="shared" ca="1" si="105"/>
        <v>0</v>
      </c>
      <c r="BN85" s="58">
        <f t="shared" ca="1" si="105"/>
        <v>0</v>
      </c>
      <c r="BO85" s="58"/>
      <c r="BP85" s="58" t="str">
        <f t="shared" ca="1" si="66"/>
        <v/>
      </c>
      <c r="BQ85" s="58" t="str">
        <f t="shared" ca="1" si="67"/>
        <v/>
      </c>
      <c r="BR85" s="58" t="str">
        <f t="shared" ca="1" si="68"/>
        <v/>
      </c>
      <c r="BS85" s="58" t="str">
        <f t="shared" ca="1" si="69"/>
        <v/>
      </c>
      <c r="BT85" s="58" t="str">
        <f t="shared" ca="1" si="70"/>
        <v/>
      </c>
      <c r="BU85" s="58" t="str">
        <f t="shared" ca="1" si="71"/>
        <v/>
      </c>
      <c r="BV85" s="58"/>
      <c r="BW85" s="58" t="str">
        <f t="shared" ca="1" si="72"/>
        <v xml:space="preserve">     </v>
      </c>
      <c r="BX85" s="58" t="str">
        <f t="shared" ca="1" si="73"/>
        <v/>
      </c>
      <c r="BY85" s="58" t="str">
        <f t="shared" ca="1" si="74"/>
        <v/>
      </c>
      <c r="BZ85" s="58"/>
      <c r="CA85" s="58" t="str">
        <f t="shared" ref="CA85:CF94" ca="1" si="106">IF(SUM(OFFSET($D85,0,(CA$2-1)*5,1,3))&gt;$CH$2,CA$2,"")</f>
        <v/>
      </c>
      <c r="CB85" s="58" t="str">
        <f t="shared" ca="1" si="106"/>
        <v/>
      </c>
      <c r="CC85" s="58" t="str">
        <f t="shared" ca="1" si="106"/>
        <v/>
      </c>
      <c r="CD85" s="58" t="str">
        <f t="shared" ca="1" si="106"/>
        <v/>
      </c>
      <c r="CE85" s="58" t="str">
        <f t="shared" ca="1" si="106"/>
        <v/>
      </c>
      <c r="CF85" s="58" t="str">
        <f t="shared" ca="1" si="106"/>
        <v/>
      </c>
      <c r="CG85" s="58"/>
      <c r="CH85" s="58" t="str">
        <f t="shared" ca="1" si="75"/>
        <v xml:space="preserve">     </v>
      </c>
      <c r="CI85" s="58" t="str">
        <f t="shared" ca="1" si="76"/>
        <v/>
      </c>
      <c r="CJ85" s="58" t="str">
        <f t="shared" ca="1" si="77"/>
        <v/>
      </c>
      <c r="CK85" s="58"/>
      <c r="CL85" s="58" t="str">
        <f t="shared" ref="CL85:CQ94" ca="1" si="107">IF(OFFSET($G85,0,(CL$2-1)*5,1,1)=$CR$1,CL$2,"")</f>
        <v/>
      </c>
      <c r="CM85" s="58" t="str">
        <f t="shared" ca="1" si="107"/>
        <v/>
      </c>
      <c r="CN85" s="58" t="str">
        <f t="shared" ca="1" si="107"/>
        <v/>
      </c>
      <c r="CO85" s="58" t="str">
        <f t="shared" ca="1" si="107"/>
        <v/>
      </c>
      <c r="CP85" s="58" t="str">
        <f t="shared" ca="1" si="107"/>
        <v/>
      </c>
      <c r="CQ85" s="58" t="str">
        <f t="shared" ca="1" si="107"/>
        <v/>
      </c>
      <c r="CR85" s="58"/>
      <c r="CS85" s="58" t="str">
        <f t="shared" ca="1" si="78"/>
        <v xml:space="preserve">     </v>
      </c>
      <c r="CT85" s="58" t="str">
        <f t="shared" ca="1" si="79"/>
        <v/>
      </c>
      <c r="CU85" s="58" t="str">
        <f t="shared" ca="1" si="80"/>
        <v/>
      </c>
      <c r="DH85" s="58" t="str">
        <f t="shared" si="96"/>
        <v/>
      </c>
      <c r="DI85" s="58" t="str">
        <f t="shared" si="97"/>
        <v/>
      </c>
      <c r="DJ85" s="58" t="str">
        <f t="shared" si="98"/>
        <v/>
      </c>
      <c r="DK85" s="58" t="str">
        <f t="shared" si="99"/>
        <v/>
      </c>
      <c r="DL85" s="58" t="str">
        <f t="shared" si="85"/>
        <v/>
      </c>
      <c r="DM85" s="168" t="str">
        <f t="shared" si="86"/>
        <v/>
      </c>
    </row>
    <row r="86" spans="1:117" x14ac:dyDescent="0.25">
      <c r="A86" s="5" t="str">
        <f>A$64&amp;"."&amp;COUNTA(A$64:A85)</f>
        <v>Б1.В.ОД.22</v>
      </c>
      <c r="B86" s="92"/>
      <c r="C86" s="88"/>
      <c r="D86" s="89"/>
      <c r="E86" s="89"/>
      <c r="F86" s="89"/>
      <c r="G86" s="90"/>
      <c r="H86" s="88"/>
      <c r="I86" s="91"/>
      <c r="J86" s="91"/>
      <c r="K86" s="89"/>
      <c r="L86" s="90"/>
      <c r="M86" s="88"/>
      <c r="N86" s="89"/>
      <c r="O86" s="89"/>
      <c r="P86" s="89"/>
      <c r="Q86" s="90"/>
      <c r="R86" s="88"/>
      <c r="S86" s="89"/>
      <c r="T86" s="89"/>
      <c r="U86" s="89"/>
      <c r="V86" s="90"/>
      <c r="W86" s="88"/>
      <c r="X86" s="89"/>
      <c r="Y86" s="89"/>
      <c r="Z86" s="89"/>
      <c r="AA86" s="90"/>
      <c r="AB86" s="88"/>
      <c r="AC86" s="89"/>
      <c r="AD86" s="89"/>
      <c r="AE86" s="89"/>
      <c r="AF86" s="90"/>
      <c r="AG86" s="89"/>
      <c r="AH86" s="155">
        <v>0</v>
      </c>
      <c r="AI86" s="155">
        <v>0</v>
      </c>
      <c r="AJ86" s="155">
        <v>0</v>
      </c>
      <c r="AK86" s="155">
        <v>0</v>
      </c>
      <c r="AL86" s="57"/>
      <c r="AM86" s="57" t="str">
        <f>IF(ПланОО!H86&gt;0,ПланОО!I86/ПланОО!H86,"-")</f>
        <v>-</v>
      </c>
      <c r="AN86" s="136"/>
      <c r="AO86" s="58"/>
      <c r="AP86" s="58"/>
      <c r="AQ86" s="58">
        <f t="shared" ca="1" si="91"/>
        <v>0</v>
      </c>
      <c r="AR86" s="58">
        <f t="shared" ca="1" si="104"/>
        <v>0</v>
      </c>
      <c r="AS86" s="58">
        <f t="shared" ca="1" si="104"/>
        <v>0</v>
      </c>
      <c r="AT86" s="58">
        <f t="shared" ca="1" si="104"/>
        <v>0</v>
      </c>
      <c r="AU86" s="58">
        <f t="shared" ca="1" si="104"/>
        <v>0</v>
      </c>
      <c r="AV86" s="58">
        <f t="shared" ca="1" si="104"/>
        <v>0</v>
      </c>
      <c r="AW86" s="58"/>
      <c r="AX86" s="58" t="str">
        <f t="shared" ca="1" si="57"/>
        <v/>
      </c>
      <c r="AY86" s="58" t="str">
        <f t="shared" ca="1" si="58"/>
        <v/>
      </c>
      <c r="AZ86" s="58" t="str">
        <f t="shared" ca="1" si="59"/>
        <v/>
      </c>
      <c r="BA86" s="58" t="str">
        <f t="shared" ca="1" si="60"/>
        <v/>
      </c>
      <c r="BB86" s="58" t="str">
        <f t="shared" ca="1" si="61"/>
        <v/>
      </c>
      <c r="BC86" s="58" t="str">
        <f t="shared" ca="1" si="62"/>
        <v/>
      </c>
      <c r="BD86" s="58"/>
      <c r="BE86" s="58" t="str">
        <f t="shared" ca="1" si="63"/>
        <v xml:space="preserve">     </v>
      </c>
      <c r="BF86" s="58" t="str">
        <f t="shared" ca="1" si="64"/>
        <v/>
      </c>
      <c r="BG86" s="58" t="str">
        <f t="shared" ca="1" si="65"/>
        <v/>
      </c>
      <c r="BH86" s="58"/>
      <c r="BI86" s="58">
        <f t="shared" ca="1" si="105"/>
        <v>0</v>
      </c>
      <c r="BJ86" s="58">
        <f t="shared" ca="1" si="105"/>
        <v>0</v>
      </c>
      <c r="BK86" s="58">
        <f t="shared" ca="1" si="105"/>
        <v>0</v>
      </c>
      <c r="BL86" s="58">
        <f t="shared" ca="1" si="105"/>
        <v>0</v>
      </c>
      <c r="BM86" s="58">
        <f t="shared" ca="1" si="105"/>
        <v>0</v>
      </c>
      <c r="BN86" s="58">
        <f t="shared" ca="1" si="105"/>
        <v>0</v>
      </c>
      <c r="BO86" s="58"/>
      <c r="BP86" s="58" t="str">
        <f t="shared" ca="1" si="66"/>
        <v/>
      </c>
      <c r="BQ86" s="58" t="str">
        <f t="shared" ca="1" si="67"/>
        <v/>
      </c>
      <c r="BR86" s="58" t="str">
        <f t="shared" ca="1" si="68"/>
        <v/>
      </c>
      <c r="BS86" s="58" t="str">
        <f t="shared" ca="1" si="69"/>
        <v/>
      </c>
      <c r="BT86" s="58" t="str">
        <f t="shared" ca="1" si="70"/>
        <v/>
      </c>
      <c r="BU86" s="58" t="str">
        <f t="shared" ca="1" si="71"/>
        <v/>
      </c>
      <c r="BV86" s="58"/>
      <c r="BW86" s="58" t="str">
        <f t="shared" ca="1" si="72"/>
        <v xml:space="preserve">     </v>
      </c>
      <c r="BX86" s="58" t="str">
        <f t="shared" ca="1" si="73"/>
        <v/>
      </c>
      <c r="BY86" s="58" t="str">
        <f t="shared" ca="1" si="74"/>
        <v/>
      </c>
      <c r="BZ86" s="58"/>
      <c r="CA86" s="58" t="str">
        <f t="shared" ca="1" si="106"/>
        <v/>
      </c>
      <c r="CB86" s="58" t="str">
        <f t="shared" ca="1" si="106"/>
        <v/>
      </c>
      <c r="CC86" s="58" t="str">
        <f t="shared" ca="1" si="106"/>
        <v/>
      </c>
      <c r="CD86" s="58" t="str">
        <f t="shared" ca="1" si="106"/>
        <v/>
      </c>
      <c r="CE86" s="58" t="str">
        <f t="shared" ca="1" si="106"/>
        <v/>
      </c>
      <c r="CF86" s="58" t="str">
        <f t="shared" ca="1" si="106"/>
        <v/>
      </c>
      <c r="CG86" s="58"/>
      <c r="CH86" s="58" t="str">
        <f t="shared" ca="1" si="75"/>
        <v xml:space="preserve">     </v>
      </c>
      <c r="CI86" s="58" t="str">
        <f t="shared" ca="1" si="76"/>
        <v/>
      </c>
      <c r="CJ86" s="58" t="str">
        <f t="shared" ca="1" si="77"/>
        <v/>
      </c>
      <c r="CK86" s="58"/>
      <c r="CL86" s="58" t="str">
        <f t="shared" ca="1" si="107"/>
        <v/>
      </c>
      <c r="CM86" s="58" t="str">
        <f t="shared" ca="1" si="107"/>
        <v/>
      </c>
      <c r="CN86" s="58" t="str">
        <f t="shared" ca="1" si="107"/>
        <v/>
      </c>
      <c r="CO86" s="58" t="str">
        <f t="shared" ca="1" si="107"/>
        <v/>
      </c>
      <c r="CP86" s="58" t="str">
        <f t="shared" ca="1" si="107"/>
        <v/>
      </c>
      <c r="CQ86" s="58" t="str">
        <f t="shared" ca="1" si="107"/>
        <v/>
      </c>
      <c r="CR86" s="58"/>
      <c r="CS86" s="58" t="str">
        <f t="shared" ca="1" si="78"/>
        <v xml:space="preserve">     </v>
      </c>
      <c r="CT86" s="58" t="str">
        <f t="shared" ca="1" si="79"/>
        <v/>
      </c>
      <c r="CU86" s="58" t="str">
        <f t="shared" ca="1" si="80"/>
        <v/>
      </c>
      <c r="DH86" s="58" t="str">
        <f t="shared" si="96"/>
        <v/>
      </c>
      <c r="DI86" s="58" t="str">
        <f t="shared" si="97"/>
        <v/>
      </c>
      <c r="DJ86" s="58" t="str">
        <f t="shared" si="98"/>
        <v/>
      </c>
      <c r="DK86" s="58" t="str">
        <f t="shared" si="99"/>
        <v/>
      </c>
      <c r="DL86" s="58" t="str">
        <f t="shared" si="85"/>
        <v/>
      </c>
      <c r="DM86" s="168" t="str">
        <f t="shared" si="86"/>
        <v/>
      </c>
    </row>
    <row r="87" spans="1:117" x14ac:dyDescent="0.25">
      <c r="A87" s="5" t="str">
        <f>A$64&amp;"."&amp;COUNTA(A$64:A86)</f>
        <v>Б1.В.ОД.23</v>
      </c>
      <c r="B87" s="92"/>
      <c r="C87" s="88"/>
      <c r="D87" s="89"/>
      <c r="E87" s="89"/>
      <c r="F87" s="89"/>
      <c r="G87" s="90"/>
      <c r="H87" s="88"/>
      <c r="I87" s="91"/>
      <c r="J87" s="91"/>
      <c r="K87" s="89"/>
      <c r="L87" s="90"/>
      <c r="M87" s="88"/>
      <c r="N87" s="89"/>
      <c r="O87" s="89"/>
      <c r="P87" s="89"/>
      <c r="Q87" s="90"/>
      <c r="R87" s="88"/>
      <c r="S87" s="89"/>
      <c r="T87" s="89"/>
      <c r="U87" s="89"/>
      <c r="V87" s="90"/>
      <c r="W87" s="88"/>
      <c r="X87" s="89"/>
      <c r="Y87" s="89"/>
      <c r="Z87" s="89"/>
      <c r="AA87" s="90"/>
      <c r="AB87" s="88"/>
      <c r="AC87" s="89"/>
      <c r="AD87" s="89"/>
      <c r="AE87" s="89"/>
      <c r="AF87" s="90"/>
      <c r="AG87" s="89"/>
      <c r="AH87" s="155">
        <v>0</v>
      </c>
      <c r="AI87" s="155">
        <v>0</v>
      </c>
      <c r="AJ87" s="155">
        <v>0</v>
      </c>
      <c r="AK87" s="155">
        <v>0</v>
      </c>
      <c r="AL87" s="57"/>
      <c r="AM87" s="57" t="str">
        <f>IF(ПланОО!H87&gt;0,ПланОО!I87/ПланОО!H87,"-")</f>
        <v>-</v>
      </c>
      <c r="AN87" s="136"/>
      <c r="AO87" s="58"/>
      <c r="AP87" s="58"/>
      <c r="AQ87" s="58">
        <f t="shared" ca="1" si="91"/>
        <v>0</v>
      </c>
      <c r="AR87" s="58">
        <f t="shared" ca="1" si="104"/>
        <v>0</v>
      </c>
      <c r="AS87" s="58">
        <f t="shared" ca="1" si="104"/>
        <v>0</v>
      </c>
      <c r="AT87" s="58">
        <f t="shared" ca="1" si="104"/>
        <v>0</v>
      </c>
      <c r="AU87" s="58">
        <f t="shared" ca="1" si="104"/>
        <v>0</v>
      </c>
      <c r="AV87" s="58">
        <f t="shared" ca="1" si="104"/>
        <v>0</v>
      </c>
      <c r="AW87" s="58"/>
      <c r="AX87" s="58" t="str">
        <f t="shared" ca="1" si="57"/>
        <v/>
      </c>
      <c r="AY87" s="58" t="str">
        <f t="shared" ca="1" si="58"/>
        <v/>
      </c>
      <c r="AZ87" s="58" t="str">
        <f t="shared" ca="1" si="59"/>
        <v/>
      </c>
      <c r="BA87" s="58" t="str">
        <f t="shared" ca="1" si="60"/>
        <v/>
      </c>
      <c r="BB87" s="58" t="str">
        <f t="shared" ca="1" si="61"/>
        <v/>
      </c>
      <c r="BC87" s="58" t="str">
        <f t="shared" ca="1" si="62"/>
        <v/>
      </c>
      <c r="BD87" s="58"/>
      <c r="BE87" s="58" t="str">
        <f t="shared" ca="1" si="63"/>
        <v xml:space="preserve">     </v>
      </c>
      <c r="BF87" s="58" t="str">
        <f t="shared" ca="1" si="64"/>
        <v/>
      </c>
      <c r="BG87" s="58" t="str">
        <f t="shared" ca="1" si="65"/>
        <v/>
      </c>
      <c r="BH87" s="58"/>
      <c r="BI87" s="58">
        <f t="shared" ca="1" si="105"/>
        <v>0</v>
      </c>
      <c r="BJ87" s="58">
        <f t="shared" ca="1" si="105"/>
        <v>0</v>
      </c>
      <c r="BK87" s="58">
        <f t="shared" ca="1" si="105"/>
        <v>0</v>
      </c>
      <c r="BL87" s="58">
        <f t="shared" ca="1" si="105"/>
        <v>0</v>
      </c>
      <c r="BM87" s="58">
        <f t="shared" ca="1" si="105"/>
        <v>0</v>
      </c>
      <c r="BN87" s="58">
        <f t="shared" ca="1" si="105"/>
        <v>0</v>
      </c>
      <c r="BO87" s="58"/>
      <c r="BP87" s="58" t="str">
        <f t="shared" ca="1" si="66"/>
        <v/>
      </c>
      <c r="BQ87" s="58" t="str">
        <f t="shared" ca="1" si="67"/>
        <v/>
      </c>
      <c r="BR87" s="58" t="str">
        <f t="shared" ca="1" si="68"/>
        <v/>
      </c>
      <c r="BS87" s="58" t="str">
        <f t="shared" ca="1" si="69"/>
        <v/>
      </c>
      <c r="BT87" s="58" t="str">
        <f t="shared" ca="1" si="70"/>
        <v/>
      </c>
      <c r="BU87" s="58" t="str">
        <f t="shared" ca="1" si="71"/>
        <v/>
      </c>
      <c r="BV87" s="58"/>
      <c r="BW87" s="58" t="str">
        <f t="shared" ca="1" si="72"/>
        <v xml:space="preserve">     </v>
      </c>
      <c r="BX87" s="58" t="str">
        <f t="shared" ca="1" si="73"/>
        <v/>
      </c>
      <c r="BY87" s="58" t="str">
        <f t="shared" ca="1" si="74"/>
        <v/>
      </c>
      <c r="BZ87" s="58"/>
      <c r="CA87" s="58" t="str">
        <f t="shared" ca="1" si="106"/>
        <v/>
      </c>
      <c r="CB87" s="58" t="str">
        <f t="shared" ca="1" si="106"/>
        <v/>
      </c>
      <c r="CC87" s="58" t="str">
        <f t="shared" ca="1" si="106"/>
        <v/>
      </c>
      <c r="CD87" s="58" t="str">
        <f t="shared" ca="1" si="106"/>
        <v/>
      </c>
      <c r="CE87" s="58" t="str">
        <f t="shared" ca="1" si="106"/>
        <v/>
      </c>
      <c r="CF87" s="58" t="str">
        <f t="shared" ca="1" si="106"/>
        <v/>
      </c>
      <c r="CG87" s="58"/>
      <c r="CH87" s="58" t="str">
        <f t="shared" ca="1" si="75"/>
        <v xml:space="preserve">     </v>
      </c>
      <c r="CI87" s="58" t="str">
        <f t="shared" ca="1" si="76"/>
        <v/>
      </c>
      <c r="CJ87" s="58" t="str">
        <f t="shared" ca="1" si="77"/>
        <v/>
      </c>
      <c r="CK87" s="58"/>
      <c r="CL87" s="58" t="str">
        <f t="shared" ca="1" si="107"/>
        <v/>
      </c>
      <c r="CM87" s="58" t="str">
        <f t="shared" ca="1" si="107"/>
        <v/>
      </c>
      <c r="CN87" s="58" t="str">
        <f t="shared" ca="1" si="107"/>
        <v/>
      </c>
      <c r="CO87" s="58" t="str">
        <f t="shared" ca="1" si="107"/>
        <v/>
      </c>
      <c r="CP87" s="58" t="str">
        <f t="shared" ca="1" si="107"/>
        <v/>
      </c>
      <c r="CQ87" s="58" t="str">
        <f t="shared" ca="1" si="107"/>
        <v/>
      </c>
      <c r="CR87" s="58"/>
      <c r="CS87" s="58" t="str">
        <f t="shared" ca="1" si="78"/>
        <v xml:space="preserve">     </v>
      </c>
      <c r="CT87" s="58" t="str">
        <f t="shared" ca="1" si="79"/>
        <v/>
      </c>
      <c r="CU87" s="58" t="str">
        <f t="shared" ca="1" si="80"/>
        <v/>
      </c>
      <c r="DH87" s="58" t="str">
        <f t="shared" si="96"/>
        <v/>
      </c>
      <c r="DI87" s="58" t="str">
        <f t="shared" si="97"/>
        <v/>
      </c>
      <c r="DJ87" s="58" t="str">
        <f t="shared" si="98"/>
        <v/>
      </c>
      <c r="DK87" s="58" t="str">
        <f t="shared" si="99"/>
        <v/>
      </c>
      <c r="DL87" s="58" t="str">
        <f t="shared" si="85"/>
        <v/>
      </c>
      <c r="DM87" s="168" t="str">
        <f t="shared" si="86"/>
        <v/>
      </c>
    </row>
    <row r="88" spans="1:117" x14ac:dyDescent="0.25">
      <c r="A88" s="5" t="str">
        <f>A$64&amp;"."&amp;COUNTA(A$64:A87)</f>
        <v>Б1.В.ОД.24</v>
      </c>
      <c r="B88" s="92"/>
      <c r="C88" s="88"/>
      <c r="D88" s="89"/>
      <c r="E88" s="89"/>
      <c r="F88" s="89"/>
      <c r="G88" s="90"/>
      <c r="H88" s="88"/>
      <c r="I88" s="91"/>
      <c r="J88" s="91"/>
      <c r="K88" s="89"/>
      <c r="L88" s="90"/>
      <c r="M88" s="88"/>
      <c r="N88" s="89"/>
      <c r="O88" s="89"/>
      <c r="P88" s="89"/>
      <c r="Q88" s="90"/>
      <c r="R88" s="88"/>
      <c r="S88" s="89"/>
      <c r="T88" s="89"/>
      <c r="U88" s="89"/>
      <c r="V88" s="90"/>
      <c r="W88" s="88"/>
      <c r="X88" s="89"/>
      <c r="Y88" s="89"/>
      <c r="Z88" s="89"/>
      <c r="AA88" s="90"/>
      <c r="AB88" s="88"/>
      <c r="AC88" s="89"/>
      <c r="AD88" s="89"/>
      <c r="AE88" s="89"/>
      <c r="AF88" s="90"/>
      <c r="AG88" s="89"/>
      <c r="AH88" s="155">
        <v>0</v>
      </c>
      <c r="AI88" s="155">
        <v>0</v>
      </c>
      <c r="AJ88" s="155">
        <v>0</v>
      </c>
      <c r="AK88" s="155">
        <v>0</v>
      </c>
      <c r="AL88" s="57"/>
      <c r="AM88" s="57" t="str">
        <f>IF(ПланОО!H88&gt;0,ПланОО!I88/ПланОО!H88,"-")</f>
        <v>-</v>
      </c>
      <c r="AN88" s="136"/>
      <c r="AO88" s="58"/>
      <c r="AP88" s="58"/>
      <c r="AQ88" s="58">
        <f t="shared" ca="1" si="91"/>
        <v>0</v>
      </c>
      <c r="AR88" s="58">
        <f t="shared" ca="1" si="104"/>
        <v>0</v>
      </c>
      <c r="AS88" s="58">
        <f t="shared" ca="1" si="104"/>
        <v>0</v>
      </c>
      <c r="AT88" s="58">
        <f t="shared" ca="1" si="104"/>
        <v>0</v>
      </c>
      <c r="AU88" s="58">
        <f t="shared" ca="1" si="104"/>
        <v>0</v>
      </c>
      <c r="AV88" s="58">
        <f t="shared" ca="1" si="104"/>
        <v>0</v>
      </c>
      <c r="AW88" s="58"/>
      <c r="AX88" s="58" t="str">
        <f t="shared" ca="1" si="57"/>
        <v/>
      </c>
      <c r="AY88" s="58" t="str">
        <f t="shared" ca="1" si="58"/>
        <v/>
      </c>
      <c r="AZ88" s="58" t="str">
        <f t="shared" ca="1" si="59"/>
        <v/>
      </c>
      <c r="BA88" s="58" t="str">
        <f t="shared" ca="1" si="60"/>
        <v/>
      </c>
      <c r="BB88" s="58" t="str">
        <f t="shared" ca="1" si="61"/>
        <v/>
      </c>
      <c r="BC88" s="58" t="str">
        <f t="shared" ca="1" si="62"/>
        <v/>
      </c>
      <c r="BD88" s="58"/>
      <c r="BE88" s="58" t="str">
        <f t="shared" ca="1" si="63"/>
        <v xml:space="preserve">     </v>
      </c>
      <c r="BF88" s="58" t="str">
        <f t="shared" ca="1" si="64"/>
        <v/>
      </c>
      <c r="BG88" s="58" t="str">
        <f t="shared" ca="1" si="65"/>
        <v/>
      </c>
      <c r="BH88" s="58"/>
      <c r="BI88" s="58">
        <f t="shared" ca="1" si="105"/>
        <v>0</v>
      </c>
      <c r="BJ88" s="58">
        <f t="shared" ca="1" si="105"/>
        <v>0</v>
      </c>
      <c r="BK88" s="58">
        <f t="shared" ca="1" si="105"/>
        <v>0</v>
      </c>
      <c r="BL88" s="58">
        <f t="shared" ca="1" si="105"/>
        <v>0</v>
      </c>
      <c r="BM88" s="58">
        <f t="shared" ca="1" si="105"/>
        <v>0</v>
      </c>
      <c r="BN88" s="58">
        <f t="shared" ca="1" si="105"/>
        <v>0</v>
      </c>
      <c r="BO88" s="58"/>
      <c r="BP88" s="58" t="str">
        <f t="shared" ca="1" si="66"/>
        <v/>
      </c>
      <c r="BQ88" s="58" t="str">
        <f t="shared" ca="1" si="67"/>
        <v/>
      </c>
      <c r="BR88" s="58" t="str">
        <f t="shared" ca="1" si="68"/>
        <v/>
      </c>
      <c r="BS88" s="58" t="str">
        <f t="shared" ca="1" si="69"/>
        <v/>
      </c>
      <c r="BT88" s="58" t="str">
        <f t="shared" ca="1" si="70"/>
        <v/>
      </c>
      <c r="BU88" s="58" t="str">
        <f t="shared" ca="1" si="71"/>
        <v/>
      </c>
      <c r="BV88" s="58"/>
      <c r="BW88" s="58" t="str">
        <f t="shared" ca="1" si="72"/>
        <v xml:space="preserve">     </v>
      </c>
      <c r="BX88" s="58" t="str">
        <f t="shared" ca="1" si="73"/>
        <v/>
      </c>
      <c r="BY88" s="58" t="str">
        <f t="shared" ca="1" si="74"/>
        <v/>
      </c>
      <c r="BZ88" s="58"/>
      <c r="CA88" s="58" t="str">
        <f t="shared" ca="1" si="106"/>
        <v/>
      </c>
      <c r="CB88" s="58" t="str">
        <f t="shared" ca="1" si="106"/>
        <v/>
      </c>
      <c r="CC88" s="58" t="str">
        <f t="shared" ca="1" si="106"/>
        <v/>
      </c>
      <c r="CD88" s="58" t="str">
        <f t="shared" ca="1" si="106"/>
        <v/>
      </c>
      <c r="CE88" s="58" t="str">
        <f t="shared" ca="1" si="106"/>
        <v/>
      </c>
      <c r="CF88" s="58" t="str">
        <f t="shared" ca="1" si="106"/>
        <v/>
      </c>
      <c r="CG88" s="58"/>
      <c r="CH88" s="58" t="str">
        <f t="shared" ca="1" si="75"/>
        <v xml:space="preserve">     </v>
      </c>
      <c r="CI88" s="58" t="str">
        <f t="shared" ca="1" si="76"/>
        <v/>
      </c>
      <c r="CJ88" s="58" t="str">
        <f t="shared" ca="1" si="77"/>
        <v/>
      </c>
      <c r="CK88" s="58"/>
      <c r="CL88" s="58" t="str">
        <f t="shared" ca="1" si="107"/>
        <v/>
      </c>
      <c r="CM88" s="58" t="str">
        <f t="shared" ca="1" si="107"/>
        <v/>
      </c>
      <c r="CN88" s="58" t="str">
        <f t="shared" ca="1" si="107"/>
        <v/>
      </c>
      <c r="CO88" s="58" t="str">
        <f t="shared" ca="1" si="107"/>
        <v/>
      </c>
      <c r="CP88" s="58" t="str">
        <f t="shared" ca="1" si="107"/>
        <v/>
      </c>
      <c r="CQ88" s="58" t="str">
        <f t="shared" ca="1" si="107"/>
        <v/>
      </c>
      <c r="CR88" s="58"/>
      <c r="CS88" s="58" t="str">
        <f t="shared" ca="1" si="78"/>
        <v xml:space="preserve">     </v>
      </c>
      <c r="CT88" s="58" t="str">
        <f t="shared" ca="1" si="79"/>
        <v/>
      </c>
      <c r="CU88" s="58" t="str">
        <f t="shared" ca="1" si="80"/>
        <v/>
      </c>
      <c r="DH88" s="58" t="str">
        <f t="shared" si="96"/>
        <v/>
      </c>
      <c r="DI88" s="58" t="str">
        <f t="shared" si="97"/>
        <v/>
      </c>
      <c r="DJ88" s="58" t="str">
        <f t="shared" si="98"/>
        <v/>
      </c>
      <c r="DK88" s="58" t="str">
        <f t="shared" si="99"/>
        <v/>
      </c>
      <c r="DL88" s="58" t="str">
        <f t="shared" si="85"/>
        <v/>
      </c>
      <c r="DM88" s="168" t="str">
        <f t="shared" si="86"/>
        <v/>
      </c>
    </row>
    <row r="89" spans="1:117" x14ac:dyDescent="0.25">
      <c r="A89" s="5" t="str">
        <f>A$64&amp;"."&amp;COUNTA(A$64:A88)</f>
        <v>Б1.В.ОД.25</v>
      </c>
      <c r="B89" s="92"/>
      <c r="C89" s="88"/>
      <c r="D89" s="89"/>
      <c r="E89" s="89"/>
      <c r="F89" s="89"/>
      <c r="G89" s="90"/>
      <c r="H89" s="88"/>
      <c r="I89" s="91"/>
      <c r="J89" s="91"/>
      <c r="K89" s="89"/>
      <c r="L89" s="90"/>
      <c r="M89" s="88"/>
      <c r="N89" s="89"/>
      <c r="O89" s="89"/>
      <c r="P89" s="89"/>
      <c r="Q89" s="90"/>
      <c r="R89" s="88"/>
      <c r="S89" s="89"/>
      <c r="T89" s="89"/>
      <c r="U89" s="89"/>
      <c r="V89" s="90"/>
      <c r="W89" s="88"/>
      <c r="X89" s="89"/>
      <c r="Y89" s="89"/>
      <c r="Z89" s="89"/>
      <c r="AA89" s="90"/>
      <c r="AB89" s="88"/>
      <c r="AC89" s="89"/>
      <c r="AD89" s="89"/>
      <c r="AE89" s="89"/>
      <c r="AF89" s="90"/>
      <c r="AG89" s="89"/>
      <c r="AH89" s="155">
        <v>0</v>
      </c>
      <c r="AI89" s="155">
        <v>0</v>
      </c>
      <c r="AJ89" s="155">
        <v>0</v>
      </c>
      <c r="AK89" s="155">
        <v>0</v>
      </c>
      <c r="AL89" s="57"/>
      <c r="AM89" s="57" t="str">
        <f>IF(ПланОО!H89&gt;0,ПланОО!I89/ПланОО!H89,"-")</f>
        <v>-</v>
      </c>
      <c r="AN89" s="136"/>
      <c r="AO89" s="58"/>
      <c r="AP89" s="58"/>
      <c r="AQ89" s="58">
        <f t="shared" ca="1" si="91"/>
        <v>0</v>
      </c>
      <c r="AR89" s="58">
        <f t="shared" ca="1" si="104"/>
        <v>0</v>
      </c>
      <c r="AS89" s="58">
        <f t="shared" ca="1" si="104"/>
        <v>0</v>
      </c>
      <c r="AT89" s="58">
        <f t="shared" ca="1" si="104"/>
        <v>0</v>
      </c>
      <c r="AU89" s="58">
        <f t="shared" ca="1" si="104"/>
        <v>0</v>
      </c>
      <c r="AV89" s="58">
        <f t="shared" ca="1" si="104"/>
        <v>0</v>
      </c>
      <c r="AW89" s="58"/>
      <c r="AX89" s="58" t="str">
        <f t="shared" ca="1" si="57"/>
        <v/>
      </c>
      <c r="AY89" s="58" t="str">
        <f t="shared" ca="1" si="58"/>
        <v/>
      </c>
      <c r="AZ89" s="58" t="str">
        <f t="shared" ca="1" si="59"/>
        <v/>
      </c>
      <c r="BA89" s="58" t="str">
        <f t="shared" ca="1" si="60"/>
        <v/>
      </c>
      <c r="BB89" s="58" t="str">
        <f t="shared" ca="1" si="61"/>
        <v/>
      </c>
      <c r="BC89" s="58" t="str">
        <f t="shared" ca="1" si="62"/>
        <v/>
      </c>
      <c r="BD89" s="58"/>
      <c r="BE89" s="58" t="str">
        <f t="shared" ca="1" si="63"/>
        <v xml:space="preserve">     </v>
      </c>
      <c r="BF89" s="58" t="str">
        <f t="shared" ca="1" si="64"/>
        <v/>
      </c>
      <c r="BG89" s="58" t="str">
        <f t="shared" ca="1" si="65"/>
        <v/>
      </c>
      <c r="BH89" s="58"/>
      <c r="BI89" s="58">
        <f t="shared" ca="1" si="105"/>
        <v>0</v>
      </c>
      <c r="BJ89" s="58">
        <f t="shared" ca="1" si="105"/>
        <v>0</v>
      </c>
      <c r="BK89" s="58">
        <f t="shared" ca="1" si="105"/>
        <v>0</v>
      </c>
      <c r="BL89" s="58">
        <f t="shared" ca="1" si="105"/>
        <v>0</v>
      </c>
      <c r="BM89" s="58">
        <f t="shared" ca="1" si="105"/>
        <v>0</v>
      </c>
      <c r="BN89" s="58">
        <f t="shared" ca="1" si="105"/>
        <v>0</v>
      </c>
      <c r="BO89" s="58"/>
      <c r="BP89" s="58" t="str">
        <f t="shared" ca="1" si="66"/>
        <v/>
      </c>
      <c r="BQ89" s="58" t="str">
        <f t="shared" ca="1" si="67"/>
        <v/>
      </c>
      <c r="BR89" s="58" t="str">
        <f t="shared" ca="1" si="68"/>
        <v/>
      </c>
      <c r="BS89" s="58" t="str">
        <f t="shared" ca="1" si="69"/>
        <v/>
      </c>
      <c r="BT89" s="58" t="str">
        <f t="shared" ca="1" si="70"/>
        <v/>
      </c>
      <c r="BU89" s="58" t="str">
        <f t="shared" ca="1" si="71"/>
        <v/>
      </c>
      <c r="BV89" s="58"/>
      <c r="BW89" s="58" t="str">
        <f t="shared" ca="1" si="72"/>
        <v xml:space="preserve">     </v>
      </c>
      <c r="BX89" s="58" t="str">
        <f t="shared" ca="1" si="73"/>
        <v/>
      </c>
      <c r="BY89" s="58" t="str">
        <f t="shared" ca="1" si="74"/>
        <v/>
      </c>
      <c r="BZ89" s="58"/>
      <c r="CA89" s="58" t="str">
        <f t="shared" ca="1" si="106"/>
        <v/>
      </c>
      <c r="CB89" s="58" t="str">
        <f t="shared" ca="1" si="106"/>
        <v/>
      </c>
      <c r="CC89" s="58" t="str">
        <f t="shared" ca="1" si="106"/>
        <v/>
      </c>
      <c r="CD89" s="58" t="str">
        <f t="shared" ca="1" si="106"/>
        <v/>
      </c>
      <c r="CE89" s="58" t="str">
        <f t="shared" ca="1" si="106"/>
        <v/>
      </c>
      <c r="CF89" s="58" t="str">
        <f t="shared" ca="1" si="106"/>
        <v/>
      </c>
      <c r="CG89" s="58"/>
      <c r="CH89" s="58" t="str">
        <f t="shared" ca="1" si="75"/>
        <v xml:space="preserve">     </v>
      </c>
      <c r="CI89" s="58" t="str">
        <f t="shared" ca="1" si="76"/>
        <v/>
      </c>
      <c r="CJ89" s="58" t="str">
        <f t="shared" ca="1" si="77"/>
        <v/>
      </c>
      <c r="CK89" s="58"/>
      <c r="CL89" s="58" t="str">
        <f t="shared" ca="1" si="107"/>
        <v/>
      </c>
      <c r="CM89" s="58" t="str">
        <f t="shared" ca="1" si="107"/>
        <v/>
      </c>
      <c r="CN89" s="58" t="str">
        <f t="shared" ca="1" si="107"/>
        <v/>
      </c>
      <c r="CO89" s="58" t="str">
        <f t="shared" ca="1" si="107"/>
        <v/>
      </c>
      <c r="CP89" s="58" t="str">
        <f t="shared" ca="1" si="107"/>
        <v/>
      </c>
      <c r="CQ89" s="58" t="str">
        <f t="shared" ca="1" si="107"/>
        <v/>
      </c>
      <c r="CR89" s="58"/>
      <c r="CS89" s="58" t="str">
        <f t="shared" ca="1" si="78"/>
        <v xml:space="preserve">     </v>
      </c>
      <c r="CT89" s="58" t="str">
        <f t="shared" ca="1" si="79"/>
        <v/>
      </c>
      <c r="CU89" s="58" t="str">
        <f t="shared" ca="1" si="80"/>
        <v/>
      </c>
      <c r="DH89" s="58" t="str">
        <f t="shared" si="96"/>
        <v/>
      </c>
      <c r="DI89" s="58" t="str">
        <f t="shared" si="97"/>
        <v/>
      </c>
      <c r="DJ89" s="58" t="str">
        <f t="shared" si="98"/>
        <v/>
      </c>
      <c r="DK89" s="58" t="str">
        <f t="shared" si="99"/>
        <v/>
      </c>
      <c r="DL89" s="58" t="str">
        <f t="shared" si="85"/>
        <v/>
      </c>
      <c r="DM89" s="168" t="str">
        <f t="shared" si="86"/>
        <v/>
      </c>
    </row>
    <row r="90" spans="1:117" x14ac:dyDescent="0.25">
      <c r="A90" s="5" t="str">
        <f>A$64&amp;"."&amp;COUNTA(A$64:A89)</f>
        <v>Б1.В.ОД.26</v>
      </c>
      <c r="B90" s="92"/>
      <c r="C90" s="88"/>
      <c r="D90" s="89"/>
      <c r="E90" s="89"/>
      <c r="F90" s="89"/>
      <c r="G90" s="90"/>
      <c r="H90" s="88"/>
      <c r="I90" s="91"/>
      <c r="J90" s="91"/>
      <c r="K90" s="89"/>
      <c r="L90" s="90"/>
      <c r="M90" s="88"/>
      <c r="N90" s="89"/>
      <c r="O90" s="89"/>
      <c r="P90" s="89"/>
      <c r="Q90" s="90"/>
      <c r="R90" s="88"/>
      <c r="S90" s="89"/>
      <c r="T90" s="89"/>
      <c r="U90" s="89"/>
      <c r="V90" s="90"/>
      <c r="W90" s="88"/>
      <c r="X90" s="89"/>
      <c r="Y90" s="89"/>
      <c r="Z90" s="89"/>
      <c r="AA90" s="90"/>
      <c r="AB90" s="88"/>
      <c r="AC90" s="89"/>
      <c r="AD90" s="89"/>
      <c r="AE90" s="89"/>
      <c r="AF90" s="90"/>
      <c r="AG90" s="89"/>
      <c r="AH90" s="155">
        <v>0</v>
      </c>
      <c r="AI90" s="155">
        <v>0</v>
      </c>
      <c r="AJ90" s="155">
        <v>0</v>
      </c>
      <c r="AK90" s="155">
        <v>0</v>
      </c>
      <c r="AL90" s="57"/>
      <c r="AM90" s="57" t="str">
        <f>IF(ПланОО!H90&gt;0,ПланОО!I90/ПланОО!H90,"-")</f>
        <v>-</v>
      </c>
      <c r="AN90" s="136"/>
      <c r="AO90" s="58"/>
      <c r="AP90" s="58"/>
      <c r="AQ90" s="58">
        <f t="shared" ca="1" si="91"/>
        <v>0</v>
      </c>
      <c r="AR90" s="58">
        <f t="shared" ca="1" si="104"/>
        <v>0</v>
      </c>
      <c r="AS90" s="58">
        <f t="shared" ca="1" si="104"/>
        <v>0</v>
      </c>
      <c r="AT90" s="58">
        <f t="shared" ca="1" si="104"/>
        <v>0</v>
      </c>
      <c r="AU90" s="58">
        <f t="shared" ca="1" si="104"/>
        <v>0</v>
      </c>
      <c r="AV90" s="58">
        <f t="shared" ca="1" si="104"/>
        <v>0</v>
      </c>
      <c r="AW90" s="58"/>
      <c r="AX90" s="58" t="str">
        <f t="shared" ca="1" si="57"/>
        <v/>
      </c>
      <c r="AY90" s="58" t="str">
        <f t="shared" ca="1" si="58"/>
        <v/>
      </c>
      <c r="AZ90" s="58" t="str">
        <f t="shared" ca="1" si="59"/>
        <v/>
      </c>
      <c r="BA90" s="58" t="str">
        <f t="shared" ca="1" si="60"/>
        <v/>
      </c>
      <c r="BB90" s="58" t="str">
        <f t="shared" ca="1" si="61"/>
        <v/>
      </c>
      <c r="BC90" s="58" t="str">
        <f t="shared" ca="1" si="62"/>
        <v/>
      </c>
      <c r="BD90" s="58"/>
      <c r="BE90" s="58" t="str">
        <f t="shared" ca="1" si="63"/>
        <v xml:space="preserve">     </v>
      </c>
      <c r="BF90" s="58" t="str">
        <f t="shared" ca="1" si="64"/>
        <v/>
      </c>
      <c r="BG90" s="58" t="str">
        <f t="shared" ca="1" si="65"/>
        <v/>
      </c>
      <c r="BH90" s="58"/>
      <c r="BI90" s="58">
        <f t="shared" ca="1" si="105"/>
        <v>0</v>
      </c>
      <c r="BJ90" s="58">
        <f t="shared" ca="1" si="105"/>
        <v>0</v>
      </c>
      <c r="BK90" s="58">
        <f t="shared" ca="1" si="105"/>
        <v>0</v>
      </c>
      <c r="BL90" s="58">
        <f t="shared" ca="1" si="105"/>
        <v>0</v>
      </c>
      <c r="BM90" s="58">
        <f t="shared" ca="1" si="105"/>
        <v>0</v>
      </c>
      <c r="BN90" s="58">
        <f t="shared" ca="1" si="105"/>
        <v>0</v>
      </c>
      <c r="BO90" s="58"/>
      <c r="BP90" s="58" t="str">
        <f t="shared" ca="1" si="66"/>
        <v/>
      </c>
      <c r="BQ90" s="58" t="str">
        <f t="shared" ca="1" si="67"/>
        <v/>
      </c>
      <c r="BR90" s="58" t="str">
        <f t="shared" ca="1" si="68"/>
        <v/>
      </c>
      <c r="BS90" s="58" t="str">
        <f t="shared" ca="1" si="69"/>
        <v/>
      </c>
      <c r="BT90" s="58" t="str">
        <f t="shared" ca="1" si="70"/>
        <v/>
      </c>
      <c r="BU90" s="58" t="str">
        <f t="shared" ca="1" si="71"/>
        <v/>
      </c>
      <c r="BV90" s="58"/>
      <c r="BW90" s="58" t="str">
        <f t="shared" ca="1" si="72"/>
        <v xml:space="preserve">     </v>
      </c>
      <c r="BX90" s="58" t="str">
        <f t="shared" ca="1" si="73"/>
        <v/>
      </c>
      <c r="BY90" s="58" t="str">
        <f t="shared" ca="1" si="74"/>
        <v/>
      </c>
      <c r="BZ90" s="58"/>
      <c r="CA90" s="58" t="str">
        <f t="shared" ca="1" si="106"/>
        <v/>
      </c>
      <c r="CB90" s="58" t="str">
        <f t="shared" ca="1" si="106"/>
        <v/>
      </c>
      <c r="CC90" s="58" t="str">
        <f t="shared" ca="1" si="106"/>
        <v/>
      </c>
      <c r="CD90" s="58" t="str">
        <f t="shared" ca="1" si="106"/>
        <v/>
      </c>
      <c r="CE90" s="58" t="str">
        <f t="shared" ca="1" si="106"/>
        <v/>
      </c>
      <c r="CF90" s="58" t="str">
        <f t="shared" ca="1" si="106"/>
        <v/>
      </c>
      <c r="CG90" s="58"/>
      <c r="CH90" s="58" t="str">
        <f t="shared" ca="1" si="75"/>
        <v xml:space="preserve">     </v>
      </c>
      <c r="CI90" s="58" t="str">
        <f t="shared" ca="1" si="76"/>
        <v/>
      </c>
      <c r="CJ90" s="58" t="str">
        <f t="shared" ca="1" si="77"/>
        <v/>
      </c>
      <c r="CK90" s="58"/>
      <c r="CL90" s="58" t="str">
        <f t="shared" ca="1" si="107"/>
        <v/>
      </c>
      <c r="CM90" s="58" t="str">
        <f t="shared" ca="1" si="107"/>
        <v/>
      </c>
      <c r="CN90" s="58" t="str">
        <f t="shared" ca="1" si="107"/>
        <v/>
      </c>
      <c r="CO90" s="58" t="str">
        <f t="shared" ca="1" si="107"/>
        <v/>
      </c>
      <c r="CP90" s="58" t="str">
        <f t="shared" ca="1" si="107"/>
        <v/>
      </c>
      <c r="CQ90" s="58" t="str">
        <f t="shared" ca="1" si="107"/>
        <v/>
      </c>
      <c r="CR90" s="58"/>
      <c r="CS90" s="58" t="str">
        <f t="shared" ca="1" si="78"/>
        <v xml:space="preserve">     </v>
      </c>
      <c r="CT90" s="58" t="str">
        <f t="shared" ca="1" si="79"/>
        <v/>
      </c>
      <c r="CU90" s="58" t="str">
        <f t="shared" ca="1" si="80"/>
        <v/>
      </c>
      <c r="DH90" s="58" t="str">
        <f t="shared" si="96"/>
        <v/>
      </c>
      <c r="DI90" s="58" t="str">
        <f t="shared" si="97"/>
        <v/>
      </c>
      <c r="DJ90" s="58" t="str">
        <f t="shared" si="98"/>
        <v/>
      </c>
      <c r="DK90" s="58" t="str">
        <f t="shared" si="99"/>
        <v/>
      </c>
      <c r="DL90" s="58" t="str">
        <f t="shared" si="85"/>
        <v/>
      </c>
      <c r="DM90" s="168" t="str">
        <f t="shared" si="86"/>
        <v/>
      </c>
    </row>
    <row r="91" spans="1:117" x14ac:dyDescent="0.25">
      <c r="A91" s="5" t="str">
        <f>A$64&amp;"."&amp;COUNTA(A$64:A90)</f>
        <v>Б1.В.ОД.27</v>
      </c>
      <c r="B91" s="92"/>
      <c r="C91" s="88"/>
      <c r="D91" s="89"/>
      <c r="E91" s="89"/>
      <c r="F91" s="89"/>
      <c r="G91" s="90"/>
      <c r="H91" s="88"/>
      <c r="I91" s="91"/>
      <c r="J91" s="91"/>
      <c r="K91" s="89"/>
      <c r="L91" s="90"/>
      <c r="M91" s="88"/>
      <c r="N91" s="89"/>
      <c r="O91" s="89"/>
      <c r="P91" s="89"/>
      <c r="Q91" s="90"/>
      <c r="R91" s="88"/>
      <c r="S91" s="89"/>
      <c r="T91" s="89"/>
      <c r="U91" s="89"/>
      <c r="V91" s="90"/>
      <c r="W91" s="88"/>
      <c r="X91" s="89"/>
      <c r="Y91" s="89"/>
      <c r="Z91" s="89"/>
      <c r="AA91" s="90"/>
      <c r="AB91" s="88"/>
      <c r="AC91" s="89"/>
      <c r="AD91" s="89"/>
      <c r="AE91" s="89"/>
      <c r="AF91" s="90"/>
      <c r="AG91" s="89"/>
      <c r="AH91" s="155">
        <v>0</v>
      </c>
      <c r="AI91" s="155">
        <v>0</v>
      </c>
      <c r="AJ91" s="155">
        <v>0</v>
      </c>
      <c r="AK91" s="155">
        <v>0</v>
      </c>
      <c r="AL91" s="57"/>
      <c r="AM91" s="57" t="str">
        <f>IF(ПланОО!H91&gt;0,ПланОО!I91/ПланОО!H91,"-")</f>
        <v>-</v>
      </c>
      <c r="AN91" s="136"/>
      <c r="AO91" s="58"/>
      <c r="AP91" s="58"/>
      <c r="AQ91" s="58">
        <f t="shared" ca="1" si="91"/>
        <v>0</v>
      </c>
      <c r="AR91" s="58">
        <f t="shared" ca="1" si="104"/>
        <v>0</v>
      </c>
      <c r="AS91" s="58">
        <f t="shared" ca="1" si="104"/>
        <v>0</v>
      </c>
      <c r="AT91" s="58">
        <f t="shared" ca="1" si="104"/>
        <v>0</v>
      </c>
      <c r="AU91" s="58">
        <f t="shared" ca="1" si="104"/>
        <v>0</v>
      </c>
      <c r="AV91" s="58">
        <f t="shared" ca="1" si="104"/>
        <v>0</v>
      </c>
      <c r="AW91" s="58"/>
      <c r="AX91" s="58" t="str">
        <f t="shared" ca="1" si="57"/>
        <v/>
      </c>
      <c r="AY91" s="58" t="str">
        <f t="shared" ca="1" si="58"/>
        <v/>
      </c>
      <c r="AZ91" s="58" t="str">
        <f t="shared" ca="1" si="59"/>
        <v/>
      </c>
      <c r="BA91" s="58" t="str">
        <f t="shared" ca="1" si="60"/>
        <v/>
      </c>
      <c r="BB91" s="58" t="str">
        <f t="shared" ca="1" si="61"/>
        <v/>
      </c>
      <c r="BC91" s="58" t="str">
        <f t="shared" ca="1" si="62"/>
        <v/>
      </c>
      <c r="BD91" s="58"/>
      <c r="BE91" s="58" t="str">
        <f t="shared" ca="1" si="63"/>
        <v xml:space="preserve">     </v>
      </c>
      <c r="BF91" s="58" t="str">
        <f t="shared" ca="1" si="64"/>
        <v/>
      </c>
      <c r="BG91" s="58" t="str">
        <f t="shared" ca="1" si="65"/>
        <v/>
      </c>
      <c r="BH91" s="58"/>
      <c r="BI91" s="58">
        <f t="shared" ca="1" si="105"/>
        <v>0</v>
      </c>
      <c r="BJ91" s="58">
        <f t="shared" ca="1" si="105"/>
        <v>0</v>
      </c>
      <c r="BK91" s="58">
        <f t="shared" ca="1" si="105"/>
        <v>0</v>
      </c>
      <c r="BL91" s="58">
        <f t="shared" ca="1" si="105"/>
        <v>0</v>
      </c>
      <c r="BM91" s="58">
        <f t="shared" ca="1" si="105"/>
        <v>0</v>
      </c>
      <c r="BN91" s="58">
        <f t="shared" ca="1" si="105"/>
        <v>0</v>
      </c>
      <c r="BO91" s="58"/>
      <c r="BP91" s="58" t="str">
        <f t="shared" ca="1" si="66"/>
        <v/>
      </c>
      <c r="BQ91" s="58" t="str">
        <f t="shared" ca="1" si="67"/>
        <v/>
      </c>
      <c r="BR91" s="58" t="str">
        <f t="shared" ca="1" si="68"/>
        <v/>
      </c>
      <c r="BS91" s="58" t="str">
        <f t="shared" ca="1" si="69"/>
        <v/>
      </c>
      <c r="BT91" s="58" t="str">
        <f t="shared" ca="1" si="70"/>
        <v/>
      </c>
      <c r="BU91" s="58" t="str">
        <f t="shared" ca="1" si="71"/>
        <v/>
      </c>
      <c r="BV91" s="58"/>
      <c r="BW91" s="58" t="str">
        <f t="shared" ca="1" si="72"/>
        <v xml:space="preserve">     </v>
      </c>
      <c r="BX91" s="58" t="str">
        <f t="shared" ca="1" si="73"/>
        <v/>
      </c>
      <c r="BY91" s="58" t="str">
        <f t="shared" ca="1" si="74"/>
        <v/>
      </c>
      <c r="BZ91" s="58"/>
      <c r="CA91" s="58" t="str">
        <f t="shared" ca="1" si="106"/>
        <v/>
      </c>
      <c r="CB91" s="58" t="str">
        <f t="shared" ca="1" si="106"/>
        <v/>
      </c>
      <c r="CC91" s="58" t="str">
        <f t="shared" ca="1" si="106"/>
        <v/>
      </c>
      <c r="CD91" s="58" t="str">
        <f t="shared" ca="1" si="106"/>
        <v/>
      </c>
      <c r="CE91" s="58" t="str">
        <f t="shared" ca="1" si="106"/>
        <v/>
      </c>
      <c r="CF91" s="58" t="str">
        <f t="shared" ca="1" si="106"/>
        <v/>
      </c>
      <c r="CG91" s="58"/>
      <c r="CH91" s="58" t="str">
        <f t="shared" ca="1" si="75"/>
        <v xml:space="preserve">     </v>
      </c>
      <c r="CI91" s="58" t="str">
        <f t="shared" ca="1" si="76"/>
        <v/>
      </c>
      <c r="CJ91" s="58" t="str">
        <f t="shared" ca="1" si="77"/>
        <v/>
      </c>
      <c r="CK91" s="58"/>
      <c r="CL91" s="58" t="str">
        <f t="shared" ca="1" si="107"/>
        <v/>
      </c>
      <c r="CM91" s="58" t="str">
        <f t="shared" ca="1" si="107"/>
        <v/>
      </c>
      <c r="CN91" s="58" t="str">
        <f t="shared" ca="1" si="107"/>
        <v/>
      </c>
      <c r="CO91" s="58" t="str">
        <f t="shared" ca="1" si="107"/>
        <v/>
      </c>
      <c r="CP91" s="58" t="str">
        <f t="shared" ca="1" si="107"/>
        <v/>
      </c>
      <c r="CQ91" s="58" t="str">
        <f t="shared" ca="1" si="107"/>
        <v/>
      </c>
      <c r="CR91" s="58"/>
      <c r="CS91" s="58" t="str">
        <f t="shared" ca="1" si="78"/>
        <v xml:space="preserve">     </v>
      </c>
      <c r="CT91" s="58" t="str">
        <f t="shared" ca="1" si="79"/>
        <v/>
      </c>
      <c r="CU91" s="58" t="str">
        <f t="shared" ca="1" si="80"/>
        <v/>
      </c>
      <c r="DH91" s="58" t="str">
        <f t="shared" si="96"/>
        <v/>
      </c>
      <c r="DI91" s="58" t="str">
        <f t="shared" si="97"/>
        <v/>
      </c>
      <c r="DJ91" s="58" t="str">
        <f t="shared" si="98"/>
        <v/>
      </c>
      <c r="DK91" s="58" t="str">
        <f t="shared" si="99"/>
        <v/>
      </c>
      <c r="DL91" s="58" t="str">
        <f t="shared" si="85"/>
        <v/>
      </c>
      <c r="DM91" s="168" t="str">
        <f t="shared" si="86"/>
        <v/>
      </c>
    </row>
    <row r="92" spans="1:117" x14ac:dyDescent="0.25">
      <c r="A92" s="5" t="str">
        <f>A$64&amp;"."&amp;COUNTA(A$64:A91)</f>
        <v>Б1.В.ОД.28</v>
      </c>
      <c r="B92" s="92"/>
      <c r="C92" s="88"/>
      <c r="D92" s="89"/>
      <c r="E92" s="89"/>
      <c r="F92" s="89"/>
      <c r="G92" s="90"/>
      <c r="H92" s="88"/>
      <c r="I92" s="91"/>
      <c r="J92" s="91"/>
      <c r="K92" s="89"/>
      <c r="L92" s="90"/>
      <c r="M92" s="88"/>
      <c r="N92" s="89"/>
      <c r="O92" s="89"/>
      <c r="P92" s="89"/>
      <c r="Q92" s="90"/>
      <c r="R92" s="88"/>
      <c r="S92" s="89"/>
      <c r="T92" s="89"/>
      <c r="U92" s="89"/>
      <c r="V92" s="90"/>
      <c r="W92" s="88"/>
      <c r="X92" s="89"/>
      <c r="Y92" s="89"/>
      <c r="Z92" s="89"/>
      <c r="AA92" s="90"/>
      <c r="AB92" s="88"/>
      <c r="AC92" s="89"/>
      <c r="AD92" s="89"/>
      <c r="AE92" s="89"/>
      <c r="AF92" s="90"/>
      <c r="AG92" s="89"/>
      <c r="AH92" s="155">
        <v>0</v>
      </c>
      <c r="AI92" s="155">
        <v>0</v>
      </c>
      <c r="AJ92" s="155">
        <v>0</v>
      </c>
      <c r="AK92" s="155">
        <v>0</v>
      </c>
      <c r="AL92" s="57"/>
      <c r="AM92" s="57" t="str">
        <f>IF(ПланОО!H92&gt;0,ПланОО!I92/ПланОО!H92,"-")</f>
        <v>-</v>
      </c>
      <c r="AN92" s="136"/>
      <c r="AO92" s="58"/>
      <c r="AP92" s="58"/>
      <c r="AQ92" s="58">
        <f t="shared" ca="1" si="91"/>
        <v>0</v>
      </c>
      <c r="AR92" s="58">
        <f t="shared" ca="1" si="104"/>
        <v>0</v>
      </c>
      <c r="AS92" s="58">
        <f t="shared" ca="1" si="104"/>
        <v>0</v>
      </c>
      <c r="AT92" s="58">
        <f t="shared" ca="1" si="104"/>
        <v>0</v>
      </c>
      <c r="AU92" s="58">
        <f t="shared" ca="1" si="104"/>
        <v>0</v>
      </c>
      <c r="AV92" s="58">
        <f t="shared" ca="1" si="104"/>
        <v>0</v>
      </c>
      <c r="AW92" s="58"/>
      <c r="AX92" s="58" t="str">
        <f t="shared" ca="1" si="57"/>
        <v/>
      </c>
      <c r="AY92" s="58" t="str">
        <f t="shared" ca="1" si="58"/>
        <v/>
      </c>
      <c r="AZ92" s="58" t="str">
        <f t="shared" ca="1" si="59"/>
        <v/>
      </c>
      <c r="BA92" s="58" t="str">
        <f t="shared" ca="1" si="60"/>
        <v/>
      </c>
      <c r="BB92" s="58" t="str">
        <f t="shared" ca="1" si="61"/>
        <v/>
      </c>
      <c r="BC92" s="58" t="str">
        <f t="shared" ca="1" si="62"/>
        <v/>
      </c>
      <c r="BD92" s="58"/>
      <c r="BE92" s="58" t="str">
        <f t="shared" ca="1" si="63"/>
        <v xml:space="preserve">     </v>
      </c>
      <c r="BF92" s="58" t="str">
        <f t="shared" ca="1" si="64"/>
        <v/>
      </c>
      <c r="BG92" s="58" t="str">
        <f t="shared" ca="1" si="65"/>
        <v/>
      </c>
      <c r="BH92" s="58"/>
      <c r="BI92" s="58">
        <f t="shared" ca="1" si="105"/>
        <v>0</v>
      </c>
      <c r="BJ92" s="58">
        <f t="shared" ca="1" si="105"/>
        <v>0</v>
      </c>
      <c r="BK92" s="58">
        <f t="shared" ca="1" si="105"/>
        <v>0</v>
      </c>
      <c r="BL92" s="58">
        <f t="shared" ca="1" si="105"/>
        <v>0</v>
      </c>
      <c r="BM92" s="58">
        <f t="shared" ca="1" si="105"/>
        <v>0</v>
      </c>
      <c r="BN92" s="58">
        <f t="shared" ca="1" si="105"/>
        <v>0</v>
      </c>
      <c r="BO92" s="58"/>
      <c r="BP92" s="58" t="str">
        <f t="shared" ca="1" si="66"/>
        <v/>
      </c>
      <c r="BQ92" s="58" t="str">
        <f t="shared" ca="1" si="67"/>
        <v/>
      </c>
      <c r="BR92" s="58" t="str">
        <f t="shared" ca="1" si="68"/>
        <v/>
      </c>
      <c r="BS92" s="58" t="str">
        <f t="shared" ca="1" si="69"/>
        <v/>
      </c>
      <c r="BT92" s="58" t="str">
        <f t="shared" ca="1" si="70"/>
        <v/>
      </c>
      <c r="BU92" s="58" t="str">
        <f t="shared" ca="1" si="71"/>
        <v/>
      </c>
      <c r="BV92" s="58"/>
      <c r="BW92" s="58" t="str">
        <f t="shared" ca="1" si="72"/>
        <v xml:space="preserve">     </v>
      </c>
      <c r="BX92" s="58" t="str">
        <f t="shared" ca="1" si="73"/>
        <v/>
      </c>
      <c r="BY92" s="58" t="str">
        <f t="shared" ca="1" si="74"/>
        <v/>
      </c>
      <c r="BZ92" s="58"/>
      <c r="CA92" s="58" t="str">
        <f t="shared" ca="1" si="106"/>
        <v/>
      </c>
      <c r="CB92" s="58" t="str">
        <f t="shared" ca="1" si="106"/>
        <v/>
      </c>
      <c r="CC92" s="58" t="str">
        <f t="shared" ca="1" si="106"/>
        <v/>
      </c>
      <c r="CD92" s="58" t="str">
        <f t="shared" ca="1" si="106"/>
        <v/>
      </c>
      <c r="CE92" s="58" t="str">
        <f t="shared" ca="1" si="106"/>
        <v/>
      </c>
      <c r="CF92" s="58" t="str">
        <f t="shared" ca="1" si="106"/>
        <v/>
      </c>
      <c r="CG92" s="58"/>
      <c r="CH92" s="58" t="str">
        <f t="shared" ca="1" si="75"/>
        <v xml:space="preserve">     </v>
      </c>
      <c r="CI92" s="58" t="str">
        <f t="shared" ca="1" si="76"/>
        <v/>
      </c>
      <c r="CJ92" s="58" t="str">
        <f t="shared" ca="1" si="77"/>
        <v/>
      </c>
      <c r="CK92" s="58"/>
      <c r="CL92" s="58" t="str">
        <f t="shared" ca="1" si="107"/>
        <v/>
      </c>
      <c r="CM92" s="58" t="str">
        <f t="shared" ca="1" si="107"/>
        <v/>
      </c>
      <c r="CN92" s="58" t="str">
        <f t="shared" ca="1" si="107"/>
        <v/>
      </c>
      <c r="CO92" s="58" t="str">
        <f t="shared" ca="1" si="107"/>
        <v/>
      </c>
      <c r="CP92" s="58" t="str">
        <f t="shared" ca="1" si="107"/>
        <v/>
      </c>
      <c r="CQ92" s="58" t="str">
        <f t="shared" ca="1" si="107"/>
        <v/>
      </c>
      <c r="CR92" s="58"/>
      <c r="CS92" s="58" t="str">
        <f t="shared" ca="1" si="78"/>
        <v xml:space="preserve">     </v>
      </c>
      <c r="CT92" s="58" t="str">
        <f t="shared" ca="1" si="79"/>
        <v/>
      </c>
      <c r="CU92" s="58" t="str">
        <f t="shared" ca="1" si="80"/>
        <v/>
      </c>
      <c r="DH92" s="58" t="str">
        <f t="shared" si="96"/>
        <v/>
      </c>
      <c r="DI92" s="58" t="str">
        <f t="shared" si="97"/>
        <v/>
      </c>
      <c r="DJ92" s="58" t="str">
        <f t="shared" si="98"/>
        <v/>
      </c>
      <c r="DK92" s="58" t="str">
        <f t="shared" si="99"/>
        <v/>
      </c>
      <c r="DL92" s="58" t="str">
        <f t="shared" si="85"/>
        <v/>
      </c>
      <c r="DM92" s="168" t="str">
        <f t="shared" si="86"/>
        <v/>
      </c>
    </row>
    <row r="93" spans="1:117" x14ac:dyDescent="0.25">
      <c r="A93" s="5" t="str">
        <f>A$64&amp;"."&amp;COUNTA(A$64:A92)</f>
        <v>Б1.В.ОД.29</v>
      </c>
      <c r="B93" s="92"/>
      <c r="C93" s="88"/>
      <c r="D93" s="89"/>
      <c r="E93" s="89"/>
      <c r="F93" s="89"/>
      <c r="G93" s="90"/>
      <c r="H93" s="88"/>
      <c r="I93" s="91"/>
      <c r="J93" s="91"/>
      <c r="K93" s="89"/>
      <c r="L93" s="90"/>
      <c r="M93" s="88"/>
      <c r="N93" s="89"/>
      <c r="O93" s="89"/>
      <c r="P93" s="89"/>
      <c r="Q93" s="90"/>
      <c r="R93" s="88"/>
      <c r="S93" s="89"/>
      <c r="T93" s="89"/>
      <c r="U93" s="89"/>
      <c r="V93" s="90"/>
      <c r="W93" s="88"/>
      <c r="X93" s="89"/>
      <c r="Y93" s="89"/>
      <c r="Z93" s="89"/>
      <c r="AA93" s="90"/>
      <c r="AB93" s="88"/>
      <c r="AC93" s="89"/>
      <c r="AD93" s="89"/>
      <c r="AE93" s="89"/>
      <c r="AF93" s="90"/>
      <c r="AG93" s="89"/>
      <c r="AH93" s="155">
        <v>0</v>
      </c>
      <c r="AI93" s="155">
        <v>0</v>
      </c>
      <c r="AJ93" s="155">
        <v>0</v>
      </c>
      <c r="AK93" s="155">
        <v>0</v>
      </c>
      <c r="AL93" s="57"/>
      <c r="AM93" s="57" t="str">
        <f>IF(ПланОО!H93&gt;0,ПланОО!I93/ПланОО!H93,"-")</f>
        <v>-</v>
      </c>
      <c r="AN93" s="136"/>
      <c r="AO93" s="58"/>
      <c r="AP93" s="58"/>
      <c r="AQ93" s="58">
        <f t="shared" ca="1" si="91"/>
        <v>0</v>
      </c>
      <c r="AR93" s="58">
        <f t="shared" ca="1" si="104"/>
        <v>0</v>
      </c>
      <c r="AS93" s="58">
        <f t="shared" ca="1" si="104"/>
        <v>0</v>
      </c>
      <c r="AT93" s="58">
        <f t="shared" ca="1" si="104"/>
        <v>0</v>
      </c>
      <c r="AU93" s="58">
        <f t="shared" ca="1" si="104"/>
        <v>0</v>
      </c>
      <c r="AV93" s="58">
        <f t="shared" ca="1" si="104"/>
        <v>0</v>
      </c>
      <c r="AW93" s="58"/>
      <c r="AX93" s="58" t="str">
        <f t="shared" ca="1" si="57"/>
        <v/>
      </c>
      <c r="AY93" s="58" t="str">
        <f t="shared" ca="1" si="58"/>
        <v/>
      </c>
      <c r="AZ93" s="58" t="str">
        <f t="shared" ca="1" si="59"/>
        <v/>
      </c>
      <c r="BA93" s="58" t="str">
        <f t="shared" ca="1" si="60"/>
        <v/>
      </c>
      <c r="BB93" s="58" t="str">
        <f t="shared" ca="1" si="61"/>
        <v/>
      </c>
      <c r="BC93" s="58" t="str">
        <f t="shared" ca="1" si="62"/>
        <v/>
      </c>
      <c r="BD93" s="58"/>
      <c r="BE93" s="58" t="str">
        <f t="shared" ca="1" si="63"/>
        <v xml:space="preserve">     </v>
      </c>
      <c r="BF93" s="58" t="str">
        <f t="shared" ca="1" si="64"/>
        <v/>
      </c>
      <c r="BG93" s="58" t="str">
        <f t="shared" ca="1" si="65"/>
        <v/>
      </c>
      <c r="BH93" s="58"/>
      <c r="BI93" s="58">
        <f t="shared" ca="1" si="105"/>
        <v>0</v>
      </c>
      <c r="BJ93" s="58">
        <f t="shared" ca="1" si="105"/>
        <v>0</v>
      </c>
      <c r="BK93" s="58">
        <f t="shared" ca="1" si="105"/>
        <v>0</v>
      </c>
      <c r="BL93" s="58">
        <f t="shared" ca="1" si="105"/>
        <v>0</v>
      </c>
      <c r="BM93" s="58">
        <f t="shared" ca="1" si="105"/>
        <v>0</v>
      </c>
      <c r="BN93" s="58">
        <f t="shared" ca="1" si="105"/>
        <v>0</v>
      </c>
      <c r="BO93" s="58"/>
      <c r="BP93" s="58" t="str">
        <f t="shared" ca="1" si="66"/>
        <v/>
      </c>
      <c r="BQ93" s="58" t="str">
        <f t="shared" ca="1" si="67"/>
        <v/>
      </c>
      <c r="BR93" s="58" t="str">
        <f t="shared" ca="1" si="68"/>
        <v/>
      </c>
      <c r="BS93" s="58" t="str">
        <f t="shared" ca="1" si="69"/>
        <v/>
      </c>
      <c r="BT93" s="58" t="str">
        <f t="shared" ca="1" si="70"/>
        <v/>
      </c>
      <c r="BU93" s="58" t="str">
        <f t="shared" ca="1" si="71"/>
        <v/>
      </c>
      <c r="BV93" s="58"/>
      <c r="BW93" s="58" t="str">
        <f t="shared" ca="1" si="72"/>
        <v xml:space="preserve">     </v>
      </c>
      <c r="BX93" s="58" t="str">
        <f t="shared" ca="1" si="73"/>
        <v/>
      </c>
      <c r="BY93" s="58" t="str">
        <f t="shared" ca="1" si="74"/>
        <v/>
      </c>
      <c r="BZ93" s="58"/>
      <c r="CA93" s="58" t="str">
        <f t="shared" ca="1" si="106"/>
        <v/>
      </c>
      <c r="CB93" s="58" t="str">
        <f t="shared" ca="1" si="106"/>
        <v/>
      </c>
      <c r="CC93" s="58" t="str">
        <f t="shared" ca="1" si="106"/>
        <v/>
      </c>
      <c r="CD93" s="58" t="str">
        <f t="shared" ca="1" si="106"/>
        <v/>
      </c>
      <c r="CE93" s="58" t="str">
        <f t="shared" ca="1" si="106"/>
        <v/>
      </c>
      <c r="CF93" s="58" t="str">
        <f t="shared" ca="1" si="106"/>
        <v/>
      </c>
      <c r="CG93" s="58"/>
      <c r="CH93" s="58" t="str">
        <f t="shared" ca="1" si="75"/>
        <v xml:space="preserve">     </v>
      </c>
      <c r="CI93" s="58" t="str">
        <f t="shared" ca="1" si="76"/>
        <v/>
      </c>
      <c r="CJ93" s="58" t="str">
        <f t="shared" ca="1" si="77"/>
        <v/>
      </c>
      <c r="CK93" s="58"/>
      <c r="CL93" s="58" t="str">
        <f t="shared" ca="1" si="107"/>
        <v/>
      </c>
      <c r="CM93" s="58" t="str">
        <f t="shared" ca="1" si="107"/>
        <v/>
      </c>
      <c r="CN93" s="58" t="str">
        <f t="shared" ca="1" si="107"/>
        <v/>
      </c>
      <c r="CO93" s="58" t="str">
        <f t="shared" ca="1" si="107"/>
        <v/>
      </c>
      <c r="CP93" s="58" t="str">
        <f t="shared" ca="1" si="107"/>
        <v/>
      </c>
      <c r="CQ93" s="58" t="str">
        <f t="shared" ca="1" si="107"/>
        <v/>
      </c>
      <c r="CR93" s="58"/>
      <c r="CS93" s="58" t="str">
        <f t="shared" ca="1" si="78"/>
        <v xml:space="preserve">     </v>
      </c>
      <c r="CT93" s="58" t="str">
        <f t="shared" ca="1" si="79"/>
        <v/>
      </c>
      <c r="CU93" s="58" t="str">
        <f t="shared" ca="1" si="80"/>
        <v/>
      </c>
      <c r="DH93" s="58" t="str">
        <f t="shared" si="96"/>
        <v/>
      </c>
      <c r="DI93" s="58" t="str">
        <f t="shared" si="97"/>
        <v/>
      </c>
      <c r="DJ93" s="58" t="str">
        <f t="shared" si="98"/>
        <v/>
      </c>
      <c r="DK93" s="58" t="str">
        <f t="shared" si="99"/>
        <v/>
      </c>
      <c r="DL93" s="58" t="str">
        <f t="shared" si="85"/>
        <v/>
      </c>
      <c r="DM93" s="168" t="str">
        <f t="shared" si="86"/>
        <v/>
      </c>
    </row>
    <row r="94" spans="1:117" x14ac:dyDescent="0.25">
      <c r="A94" s="5" t="str">
        <f>A$64&amp;"."&amp;COUNTA(A$64:A93)</f>
        <v>Б1.В.ОД.30</v>
      </c>
      <c r="B94" s="92"/>
      <c r="C94" s="88"/>
      <c r="D94" s="89"/>
      <c r="E94" s="89"/>
      <c r="F94" s="89"/>
      <c r="G94" s="90"/>
      <c r="H94" s="88"/>
      <c r="I94" s="91"/>
      <c r="J94" s="91"/>
      <c r="K94" s="89"/>
      <c r="L94" s="90"/>
      <c r="M94" s="88"/>
      <c r="N94" s="89"/>
      <c r="O94" s="89"/>
      <c r="P94" s="89"/>
      <c r="Q94" s="90"/>
      <c r="R94" s="88"/>
      <c r="S94" s="89"/>
      <c r="T94" s="89"/>
      <c r="U94" s="89"/>
      <c r="V94" s="90"/>
      <c r="W94" s="88"/>
      <c r="X94" s="89"/>
      <c r="Y94" s="89"/>
      <c r="Z94" s="89"/>
      <c r="AA94" s="90"/>
      <c r="AB94" s="88"/>
      <c r="AC94" s="89"/>
      <c r="AD94" s="89"/>
      <c r="AE94" s="89"/>
      <c r="AF94" s="90"/>
      <c r="AG94" s="89"/>
      <c r="AH94" s="155">
        <v>0</v>
      </c>
      <c r="AI94" s="155">
        <v>0</v>
      </c>
      <c r="AJ94" s="155">
        <v>0</v>
      </c>
      <c r="AK94" s="155">
        <v>0</v>
      </c>
      <c r="AL94" s="57"/>
      <c r="AM94" s="57" t="str">
        <f>IF(ПланОО!H94&gt;0,ПланОО!I94/ПланОО!H94,"-")</f>
        <v>-</v>
      </c>
      <c r="AN94" s="136"/>
      <c r="AO94" s="58"/>
      <c r="AP94" s="58"/>
      <c r="AQ94" s="58">
        <f t="shared" ca="1" si="91"/>
        <v>0</v>
      </c>
      <c r="AR94" s="58">
        <f t="shared" ca="1" si="104"/>
        <v>0</v>
      </c>
      <c r="AS94" s="58">
        <f t="shared" ca="1" si="104"/>
        <v>0</v>
      </c>
      <c r="AT94" s="58">
        <f t="shared" ca="1" si="104"/>
        <v>0</v>
      </c>
      <c r="AU94" s="58">
        <f t="shared" ca="1" si="104"/>
        <v>0</v>
      </c>
      <c r="AV94" s="58">
        <f t="shared" ca="1" si="104"/>
        <v>0</v>
      </c>
      <c r="AW94" s="58"/>
      <c r="AX94" s="58" t="str">
        <f t="shared" ca="1" si="57"/>
        <v/>
      </c>
      <c r="AY94" s="58" t="str">
        <f t="shared" ca="1" si="58"/>
        <v/>
      </c>
      <c r="AZ94" s="58" t="str">
        <f t="shared" ca="1" si="59"/>
        <v/>
      </c>
      <c r="BA94" s="58" t="str">
        <f t="shared" ca="1" si="60"/>
        <v/>
      </c>
      <c r="BB94" s="58" t="str">
        <f t="shared" ca="1" si="61"/>
        <v/>
      </c>
      <c r="BC94" s="58" t="str">
        <f t="shared" ca="1" si="62"/>
        <v/>
      </c>
      <c r="BD94" s="58"/>
      <c r="BE94" s="58" t="str">
        <f t="shared" ca="1" si="63"/>
        <v xml:space="preserve">     </v>
      </c>
      <c r="BF94" s="58" t="str">
        <f t="shared" ca="1" si="64"/>
        <v/>
      </c>
      <c r="BG94" s="58" t="str">
        <f t="shared" ca="1" si="65"/>
        <v/>
      </c>
      <c r="BH94" s="58"/>
      <c r="BI94" s="58">
        <f t="shared" ca="1" si="105"/>
        <v>0</v>
      </c>
      <c r="BJ94" s="58">
        <f t="shared" ca="1" si="105"/>
        <v>0</v>
      </c>
      <c r="BK94" s="58">
        <f t="shared" ca="1" si="105"/>
        <v>0</v>
      </c>
      <c r="BL94" s="58">
        <f t="shared" ca="1" si="105"/>
        <v>0</v>
      </c>
      <c r="BM94" s="58">
        <f t="shared" ca="1" si="105"/>
        <v>0</v>
      </c>
      <c r="BN94" s="58">
        <f t="shared" ca="1" si="105"/>
        <v>0</v>
      </c>
      <c r="BO94" s="58"/>
      <c r="BP94" s="58" t="str">
        <f t="shared" ca="1" si="66"/>
        <v/>
      </c>
      <c r="BQ94" s="58" t="str">
        <f t="shared" ca="1" si="67"/>
        <v/>
      </c>
      <c r="BR94" s="58" t="str">
        <f t="shared" ca="1" si="68"/>
        <v/>
      </c>
      <c r="BS94" s="58" t="str">
        <f t="shared" ca="1" si="69"/>
        <v/>
      </c>
      <c r="BT94" s="58" t="str">
        <f t="shared" ca="1" si="70"/>
        <v/>
      </c>
      <c r="BU94" s="58" t="str">
        <f t="shared" ca="1" si="71"/>
        <v/>
      </c>
      <c r="BV94" s="58"/>
      <c r="BW94" s="58" t="str">
        <f t="shared" ca="1" si="72"/>
        <v xml:space="preserve">     </v>
      </c>
      <c r="BX94" s="58" t="str">
        <f t="shared" ca="1" si="73"/>
        <v/>
      </c>
      <c r="BY94" s="58" t="str">
        <f t="shared" ca="1" si="74"/>
        <v/>
      </c>
      <c r="BZ94" s="58"/>
      <c r="CA94" s="58" t="str">
        <f t="shared" ca="1" si="106"/>
        <v/>
      </c>
      <c r="CB94" s="58" t="str">
        <f t="shared" ca="1" si="106"/>
        <v/>
      </c>
      <c r="CC94" s="58" t="str">
        <f t="shared" ca="1" si="106"/>
        <v/>
      </c>
      <c r="CD94" s="58" t="str">
        <f t="shared" ca="1" si="106"/>
        <v/>
      </c>
      <c r="CE94" s="58" t="str">
        <f t="shared" ca="1" si="106"/>
        <v/>
      </c>
      <c r="CF94" s="58" t="str">
        <f t="shared" ca="1" si="106"/>
        <v/>
      </c>
      <c r="CG94" s="58"/>
      <c r="CH94" s="58" t="str">
        <f t="shared" ca="1" si="75"/>
        <v xml:space="preserve">     </v>
      </c>
      <c r="CI94" s="58" t="str">
        <f t="shared" ca="1" si="76"/>
        <v/>
      </c>
      <c r="CJ94" s="58" t="str">
        <f t="shared" ca="1" si="77"/>
        <v/>
      </c>
      <c r="CK94" s="58"/>
      <c r="CL94" s="58" t="str">
        <f t="shared" ca="1" si="107"/>
        <v/>
      </c>
      <c r="CM94" s="58" t="str">
        <f t="shared" ca="1" si="107"/>
        <v/>
      </c>
      <c r="CN94" s="58" t="str">
        <f t="shared" ca="1" si="107"/>
        <v/>
      </c>
      <c r="CO94" s="58" t="str">
        <f t="shared" ca="1" si="107"/>
        <v/>
      </c>
      <c r="CP94" s="58" t="str">
        <f t="shared" ca="1" si="107"/>
        <v/>
      </c>
      <c r="CQ94" s="58" t="str">
        <f t="shared" ca="1" si="107"/>
        <v/>
      </c>
      <c r="CR94" s="58"/>
      <c r="CS94" s="58" t="str">
        <f t="shared" ca="1" si="78"/>
        <v xml:space="preserve">     </v>
      </c>
      <c r="CT94" s="58" t="str">
        <f t="shared" ca="1" si="79"/>
        <v/>
      </c>
      <c r="CU94" s="58" t="str">
        <f t="shared" ca="1" si="80"/>
        <v/>
      </c>
      <c r="DH94" s="58" t="str">
        <f t="shared" si="96"/>
        <v/>
      </c>
      <c r="DI94" s="58" t="str">
        <f t="shared" si="97"/>
        <v/>
      </c>
      <c r="DJ94" s="58" t="str">
        <f t="shared" si="98"/>
        <v/>
      </c>
      <c r="DK94" s="58" t="str">
        <f t="shared" si="99"/>
        <v/>
      </c>
      <c r="DL94" s="58" t="str">
        <f t="shared" si="85"/>
        <v/>
      </c>
      <c r="DM94" s="168" t="str">
        <f t="shared" si="86"/>
        <v/>
      </c>
    </row>
    <row r="95" spans="1:117" ht="29.25" customHeight="1" x14ac:dyDescent="0.25">
      <c r="A95" s="367" t="s">
        <v>311</v>
      </c>
      <c r="B95" s="367"/>
      <c r="C95" s="52">
        <f>SUM(C65:C94)</f>
        <v>0</v>
      </c>
      <c r="D95" s="52">
        <f t="shared" ref="D95:AE95" si="108">SUM(D65:D94)</f>
        <v>0</v>
      </c>
      <c r="E95" s="52">
        <f t="shared" si="108"/>
        <v>0</v>
      </c>
      <c r="F95" s="52">
        <f t="shared" si="108"/>
        <v>0</v>
      </c>
      <c r="G95" s="52">
        <f>COUNTA(G65:G94)</f>
        <v>0</v>
      </c>
      <c r="H95" s="52">
        <f t="shared" si="108"/>
        <v>0</v>
      </c>
      <c r="I95" s="52">
        <f t="shared" si="108"/>
        <v>0</v>
      </c>
      <c r="J95" s="52">
        <f t="shared" si="108"/>
        <v>0</v>
      </c>
      <c r="K95" s="52">
        <f t="shared" si="108"/>
        <v>0</v>
      </c>
      <c r="L95" s="52">
        <f>COUNTA(L65:L94)</f>
        <v>0</v>
      </c>
      <c r="M95" s="52">
        <f t="shared" si="108"/>
        <v>0</v>
      </c>
      <c r="N95" s="52">
        <f t="shared" si="108"/>
        <v>0</v>
      </c>
      <c r="O95" s="52">
        <f t="shared" si="108"/>
        <v>0</v>
      </c>
      <c r="P95" s="52">
        <f t="shared" si="108"/>
        <v>0</v>
      </c>
      <c r="Q95" s="52">
        <f>COUNTA(Q65:Q94)</f>
        <v>0</v>
      </c>
      <c r="R95" s="52">
        <f t="shared" si="108"/>
        <v>0</v>
      </c>
      <c r="S95" s="52">
        <f t="shared" si="108"/>
        <v>0</v>
      </c>
      <c r="T95" s="52">
        <f t="shared" si="108"/>
        <v>0</v>
      </c>
      <c r="U95" s="52">
        <f t="shared" si="108"/>
        <v>0</v>
      </c>
      <c r="V95" s="52">
        <f>COUNTA(V65:V94)</f>
        <v>0</v>
      </c>
      <c r="W95" s="52">
        <f t="shared" si="108"/>
        <v>0</v>
      </c>
      <c r="X95" s="52">
        <f t="shared" si="108"/>
        <v>0</v>
      </c>
      <c r="Y95" s="52">
        <f t="shared" si="108"/>
        <v>0</v>
      </c>
      <c r="Z95" s="52">
        <f t="shared" si="108"/>
        <v>0</v>
      </c>
      <c r="AA95" s="52">
        <f>COUNTA(AA65:AA94)</f>
        <v>0</v>
      </c>
      <c r="AB95" s="52">
        <f t="shared" si="108"/>
        <v>0</v>
      </c>
      <c r="AC95" s="52">
        <f t="shared" si="108"/>
        <v>0</v>
      </c>
      <c r="AD95" s="52">
        <f t="shared" si="108"/>
        <v>0</v>
      </c>
      <c r="AE95" s="52">
        <f t="shared" si="108"/>
        <v>0</v>
      </c>
      <c r="AF95" s="52">
        <f>COUNTA(AF65:AF94)</f>
        <v>0</v>
      </c>
      <c r="AG95" s="45"/>
      <c r="AH95" s="155">
        <v>0</v>
      </c>
      <c r="AI95" s="155">
        <v>0</v>
      </c>
      <c r="AJ95" s="155">
        <v>0</v>
      </c>
      <c r="AK95" s="155">
        <v>0</v>
      </c>
      <c r="AL95" s="57"/>
      <c r="AM95" s="57" t="str">
        <f>IF(ПланОО!H64&gt;0,ПланОО!I64/ПланОО!H64,"-")</f>
        <v>-</v>
      </c>
      <c r="AN95" s="136"/>
      <c r="AO95" s="58"/>
      <c r="AP95" s="58"/>
      <c r="AQ95" s="58">
        <f t="shared" ca="1" si="91"/>
        <v>0</v>
      </c>
      <c r="AR95" s="58">
        <f t="shared" ref="AR95:AV104" ca="1" si="109">IF(OFFSET($G95,0,(AR$2-1)*5,1,1)=$AW$2,-1*AR$2,IF(OFFSET($G95,0,(AR$2-1)*5,1,1)=$AW$3,AR$2,0))</f>
        <v>0</v>
      </c>
      <c r="AS95" s="58">
        <f t="shared" ca="1" si="109"/>
        <v>0</v>
      </c>
      <c r="AT95" s="58">
        <f t="shared" ca="1" si="109"/>
        <v>0</v>
      </c>
      <c r="AU95" s="58">
        <f t="shared" ca="1" si="109"/>
        <v>0</v>
      </c>
      <c r="AV95" s="58">
        <f t="shared" ca="1" si="109"/>
        <v>0</v>
      </c>
      <c r="AW95" s="58"/>
      <c r="AX95" s="58" t="str">
        <f t="shared" ca="1" si="57"/>
        <v/>
      </c>
      <c r="AY95" s="58" t="str">
        <f t="shared" ca="1" si="58"/>
        <v/>
      </c>
      <c r="AZ95" s="58" t="str">
        <f t="shared" ca="1" si="59"/>
        <v/>
      </c>
      <c r="BA95" s="58" t="str">
        <f t="shared" ca="1" si="60"/>
        <v/>
      </c>
      <c r="BB95" s="58" t="str">
        <f t="shared" ca="1" si="61"/>
        <v/>
      </c>
      <c r="BC95" s="58" t="str">
        <f t="shared" ca="1" si="62"/>
        <v/>
      </c>
      <c r="BD95" s="58"/>
      <c r="BE95" s="58" t="str">
        <f t="shared" ca="1" si="63"/>
        <v xml:space="preserve">     </v>
      </c>
      <c r="BF95" s="58" t="str">
        <f t="shared" ca="1" si="64"/>
        <v/>
      </c>
      <c r="BG95" s="58" t="str">
        <f t="shared" ca="1" si="65"/>
        <v/>
      </c>
      <c r="BH95" s="58"/>
      <c r="BI95" s="58">
        <f t="shared" ref="BI95:BN104" ca="1" si="110">IF(OFFSET($G95,0,(BI$2-1)*5,1,1)=$BO$1,-1*BI$2,IF(OFFSET($G95,0,(BI$2-1)*5,1,1)=$BO$3,BI$2,0))</f>
        <v>0</v>
      </c>
      <c r="BJ95" s="58">
        <f t="shared" ca="1" si="110"/>
        <v>0</v>
      </c>
      <c r="BK95" s="58">
        <f t="shared" ca="1" si="110"/>
        <v>0</v>
      </c>
      <c r="BL95" s="58">
        <f t="shared" ca="1" si="110"/>
        <v>0</v>
      </c>
      <c r="BM95" s="58">
        <f t="shared" ca="1" si="110"/>
        <v>0</v>
      </c>
      <c r="BN95" s="58">
        <f t="shared" ca="1" si="110"/>
        <v>0</v>
      </c>
      <c r="BO95" s="58"/>
      <c r="BP95" s="58" t="str">
        <f t="shared" ca="1" si="66"/>
        <v/>
      </c>
      <c r="BQ95" s="58" t="str">
        <f t="shared" ca="1" si="67"/>
        <v/>
      </c>
      <c r="BR95" s="58" t="str">
        <f t="shared" ca="1" si="68"/>
        <v/>
      </c>
      <c r="BS95" s="58" t="str">
        <f t="shared" ca="1" si="69"/>
        <v/>
      </c>
      <c r="BT95" s="58" t="str">
        <f t="shared" ca="1" si="70"/>
        <v/>
      </c>
      <c r="BU95" s="58" t="str">
        <f t="shared" ca="1" si="71"/>
        <v/>
      </c>
      <c r="BV95" s="58"/>
      <c r="BW95" s="58" t="str">
        <f t="shared" ca="1" si="72"/>
        <v xml:space="preserve">     </v>
      </c>
      <c r="BX95" s="58" t="str">
        <f t="shared" ca="1" si="73"/>
        <v/>
      </c>
      <c r="BY95" s="58" t="str">
        <f t="shared" ca="1" si="74"/>
        <v/>
      </c>
      <c r="BZ95" s="58"/>
      <c r="CA95" s="58" t="str">
        <f t="shared" ref="CA95:CF104" ca="1" si="111">IF(SUM(OFFSET($D95,0,(CA$2-1)*5,1,3))&gt;$CH$2,CA$2,"")</f>
        <v/>
      </c>
      <c r="CB95" s="58" t="str">
        <f t="shared" ca="1" si="111"/>
        <v/>
      </c>
      <c r="CC95" s="58" t="str">
        <f t="shared" ca="1" si="111"/>
        <v/>
      </c>
      <c r="CD95" s="58" t="str">
        <f t="shared" ca="1" si="111"/>
        <v/>
      </c>
      <c r="CE95" s="58" t="str">
        <f t="shared" ca="1" si="111"/>
        <v/>
      </c>
      <c r="CF95" s="58" t="str">
        <f t="shared" ca="1" si="111"/>
        <v/>
      </c>
      <c r="CG95" s="58"/>
      <c r="CH95" s="58" t="str">
        <f t="shared" ca="1" si="75"/>
        <v xml:space="preserve">     </v>
      </c>
      <c r="CI95" s="58" t="str">
        <f t="shared" ca="1" si="76"/>
        <v/>
      </c>
      <c r="CJ95" s="58" t="str">
        <f t="shared" ca="1" si="77"/>
        <v/>
      </c>
      <c r="CK95" s="58"/>
      <c r="CL95" s="58" t="str">
        <f t="shared" ref="CL95:CQ104" ca="1" si="112">IF(OFFSET($G95,0,(CL$2-1)*5,1,1)=$CR$1,CL$2,"")</f>
        <v/>
      </c>
      <c r="CM95" s="58" t="str">
        <f t="shared" ca="1" si="112"/>
        <v/>
      </c>
      <c r="CN95" s="58" t="str">
        <f t="shared" ca="1" si="112"/>
        <v/>
      </c>
      <c r="CO95" s="58" t="str">
        <f t="shared" ca="1" si="112"/>
        <v/>
      </c>
      <c r="CP95" s="58" t="str">
        <f t="shared" ca="1" si="112"/>
        <v/>
      </c>
      <c r="CQ95" s="58" t="str">
        <f t="shared" ca="1" si="112"/>
        <v/>
      </c>
      <c r="CR95" s="58"/>
      <c r="CS95" s="58" t="str">
        <f t="shared" ca="1" si="78"/>
        <v xml:space="preserve">     </v>
      </c>
      <c r="CT95" s="58" t="str">
        <f t="shared" ca="1" si="79"/>
        <v/>
      </c>
      <c r="CU95" s="58" t="str">
        <f t="shared" ca="1" si="80"/>
        <v/>
      </c>
      <c r="DH95" s="58" t="str">
        <f t="shared" si="96"/>
        <v/>
      </c>
      <c r="DI95" s="58" t="str">
        <f t="shared" si="97"/>
        <v/>
      </c>
      <c r="DJ95" s="58" t="str">
        <f t="shared" si="98"/>
        <v/>
      </c>
      <c r="DK95" s="58" t="str">
        <f t="shared" si="99"/>
        <v/>
      </c>
      <c r="DL95" s="58" t="str">
        <f t="shared" si="85"/>
        <v/>
      </c>
      <c r="DM95" s="168" t="str">
        <f t="shared" si="86"/>
        <v/>
      </c>
    </row>
    <row r="96" spans="1:117" x14ac:dyDescent="0.25">
      <c r="A96" s="192" t="s">
        <v>336</v>
      </c>
      <c r="B96" s="207" t="s">
        <v>335</v>
      </c>
      <c r="C96" s="62"/>
      <c r="D96" s="45"/>
      <c r="E96" s="45"/>
      <c r="F96" s="45"/>
      <c r="G96" s="63"/>
      <c r="H96" s="62"/>
      <c r="I96" s="45"/>
      <c r="J96" s="45"/>
      <c r="K96" s="45"/>
      <c r="L96" s="63"/>
      <c r="M96" s="62"/>
      <c r="N96" s="45"/>
      <c r="O96" s="45"/>
      <c r="P96" s="45"/>
      <c r="Q96" s="63"/>
      <c r="R96" s="62"/>
      <c r="S96" s="45"/>
      <c r="T96" s="45"/>
      <c r="U96" s="45"/>
      <c r="V96" s="63"/>
      <c r="W96" s="62"/>
      <c r="X96" s="45"/>
      <c r="Y96" s="45"/>
      <c r="Z96" s="45"/>
      <c r="AA96" s="63"/>
      <c r="AB96" s="62"/>
      <c r="AC96" s="45"/>
      <c r="AD96" s="45"/>
      <c r="AE96" s="45"/>
      <c r="AF96" s="63"/>
      <c r="AG96" s="45"/>
      <c r="AH96" s="155">
        <v>0</v>
      </c>
      <c r="AI96" s="155">
        <v>0</v>
      </c>
      <c r="AJ96" s="155">
        <v>0</v>
      </c>
      <c r="AK96" s="155">
        <v>0</v>
      </c>
      <c r="AL96" s="57"/>
      <c r="AM96" s="57" t="e">
        <f>IF(ПланОО!#REF!&gt;0,ПланОО!#REF!/ПланОО!#REF!,"-")</f>
        <v>#REF!</v>
      </c>
      <c r="AN96" s="136"/>
      <c r="AO96" s="58"/>
      <c r="AP96" s="58"/>
      <c r="AQ96" s="58">
        <f t="shared" ca="1" si="91"/>
        <v>0</v>
      </c>
      <c r="AR96" s="58">
        <f t="shared" ca="1" si="109"/>
        <v>0</v>
      </c>
      <c r="AS96" s="58">
        <f t="shared" ca="1" si="109"/>
        <v>0</v>
      </c>
      <c r="AT96" s="58">
        <f t="shared" ca="1" si="109"/>
        <v>0</v>
      </c>
      <c r="AU96" s="58">
        <f t="shared" ca="1" si="109"/>
        <v>0</v>
      </c>
      <c r="AV96" s="58">
        <f t="shared" ca="1" si="109"/>
        <v>0</v>
      </c>
      <c r="AW96" s="58"/>
      <c r="AX96" s="58" t="str">
        <f t="shared" ca="1" si="57"/>
        <v/>
      </c>
      <c r="AY96" s="58" t="str">
        <f t="shared" ca="1" si="58"/>
        <v/>
      </c>
      <c r="AZ96" s="58" t="str">
        <f t="shared" ca="1" si="59"/>
        <v/>
      </c>
      <c r="BA96" s="58" t="str">
        <f t="shared" ca="1" si="60"/>
        <v/>
      </c>
      <c r="BB96" s="58" t="str">
        <f t="shared" ca="1" si="61"/>
        <v/>
      </c>
      <c r="BC96" s="58" t="str">
        <f t="shared" ca="1" si="62"/>
        <v/>
      </c>
      <c r="BD96" s="58"/>
      <c r="BE96" s="58" t="str">
        <f t="shared" ca="1" si="63"/>
        <v xml:space="preserve">     </v>
      </c>
      <c r="BF96" s="58" t="str">
        <f t="shared" ca="1" si="64"/>
        <v/>
      </c>
      <c r="BG96" s="58" t="str">
        <f t="shared" ca="1" si="65"/>
        <v/>
      </c>
      <c r="BH96" s="58"/>
      <c r="BI96" s="58">
        <f t="shared" ca="1" si="110"/>
        <v>0</v>
      </c>
      <c r="BJ96" s="58">
        <f t="shared" ca="1" si="110"/>
        <v>0</v>
      </c>
      <c r="BK96" s="58">
        <f t="shared" ca="1" si="110"/>
        <v>0</v>
      </c>
      <c r="BL96" s="58">
        <f t="shared" ca="1" si="110"/>
        <v>0</v>
      </c>
      <c r="BM96" s="58">
        <f t="shared" ca="1" si="110"/>
        <v>0</v>
      </c>
      <c r="BN96" s="58">
        <f t="shared" ca="1" si="110"/>
        <v>0</v>
      </c>
      <c r="BO96" s="58"/>
      <c r="BP96" s="58" t="str">
        <f t="shared" ca="1" si="66"/>
        <v/>
      </c>
      <c r="BQ96" s="58" t="str">
        <f t="shared" ca="1" si="67"/>
        <v/>
      </c>
      <c r="BR96" s="58" t="str">
        <f t="shared" ca="1" si="68"/>
        <v/>
      </c>
      <c r="BS96" s="58" t="str">
        <f t="shared" ca="1" si="69"/>
        <v/>
      </c>
      <c r="BT96" s="58" t="str">
        <f t="shared" ca="1" si="70"/>
        <v/>
      </c>
      <c r="BU96" s="58" t="str">
        <f t="shared" ca="1" si="71"/>
        <v/>
      </c>
      <c r="BV96" s="58"/>
      <c r="BW96" s="58" t="str">
        <f t="shared" ca="1" si="72"/>
        <v xml:space="preserve">     </v>
      </c>
      <c r="BX96" s="58" t="str">
        <f t="shared" ca="1" si="73"/>
        <v/>
      </c>
      <c r="BY96" s="58" t="str">
        <f t="shared" ca="1" si="74"/>
        <v/>
      </c>
      <c r="BZ96" s="58"/>
      <c r="CA96" s="58" t="str">
        <f t="shared" ca="1" si="111"/>
        <v/>
      </c>
      <c r="CB96" s="58" t="str">
        <f t="shared" ca="1" si="111"/>
        <v/>
      </c>
      <c r="CC96" s="58" t="str">
        <f t="shared" ca="1" si="111"/>
        <v/>
      </c>
      <c r="CD96" s="58" t="str">
        <f t="shared" ca="1" si="111"/>
        <v/>
      </c>
      <c r="CE96" s="58" t="str">
        <f t="shared" ca="1" si="111"/>
        <v/>
      </c>
      <c r="CF96" s="58" t="str">
        <f t="shared" ca="1" si="111"/>
        <v/>
      </c>
      <c r="CG96" s="58"/>
      <c r="CH96" s="58" t="str">
        <f t="shared" ca="1" si="75"/>
        <v xml:space="preserve">     </v>
      </c>
      <c r="CI96" s="58" t="str">
        <f t="shared" ca="1" si="76"/>
        <v/>
      </c>
      <c r="CJ96" s="58" t="str">
        <f t="shared" ca="1" si="77"/>
        <v/>
      </c>
      <c r="CK96" s="58"/>
      <c r="CL96" s="58" t="str">
        <f t="shared" ca="1" si="112"/>
        <v/>
      </c>
      <c r="CM96" s="58" t="str">
        <f t="shared" ca="1" si="112"/>
        <v/>
      </c>
      <c r="CN96" s="58" t="str">
        <f t="shared" ca="1" si="112"/>
        <v/>
      </c>
      <c r="CO96" s="58" t="str">
        <f t="shared" ca="1" si="112"/>
        <v/>
      </c>
      <c r="CP96" s="58" t="str">
        <f t="shared" ca="1" si="112"/>
        <v/>
      </c>
      <c r="CQ96" s="58" t="str">
        <f t="shared" ca="1" si="112"/>
        <v/>
      </c>
      <c r="CR96" s="58"/>
      <c r="CS96" s="58" t="str">
        <f t="shared" ca="1" si="78"/>
        <v xml:space="preserve">     </v>
      </c>
      <c r="CT96" s="58" t="str">
        <f t="shared" ca="1" si="79"/>
        <v/>
      </c>
      <c r="CU96" s="58" t="str">
        <f t="shared" ca="1" si="80"/>
        <v/>
      </c>
      <c r="DH96" s="58" t="str">
        <f t="shared" si="96"/>
        <v/>
      </c>
      <c r="DI96" s="58" t="str">
        <f t="shared" si="97"/>
        <v/>
      </c>
      <c r="DJ96" s="58" t="str">
        <f t="shared" si="98"/>
        <v/>
      </c>
      <c r="DK96" s="58" t="str">
        <f t="shared" si="99"/>
        <v/>
      </c>
      <c r="DL96" s="58" t="str">
        <f t="shared" si="85"/>
        <v/>
      </c>
      <c r="DM96" s="168" t="str">
        <f t="shared" si="86"/>
        <v/>
      </c>
    </row>
    <row r="97" spans="1:117" x14ac:dyDescent="0.25">
      <c r="A97" s="5" t="str">
        <f>A$96&amp;"."&amp;COUNTA(A$96:A96)</f>
        <v>Б1.В.ДВ.1</v>
      </c>
      <c r="B97" s="93"/>
      <c r="C97" s="88"/>
      <c r="D97" s="89"/>
      <c r="E97" s="89"/>
      <c r="F97" s="89"/>
      <c r="G97" s="90"/>
      <c r="H97" s="88"/>
      <c r="I97" s="89"/>
      <c r="J97" s="89"/>
      <c r="K97" s="89"/>
      <c r="L97" s="90"/>
      <c r="M97" s="88"/>
      <c r="N97" s="89"/>
      <c r="O97" s="89"/>
      <c r="P97" s="89"/>
      <c r="Q97" s="90"/>
      <c r="R97" s="88"/>
      <c r="S97" s="89"/>
      <c r="T97" s="89"/>
      <c r="U97" s="89"/>
      <c r="V97" s="90"/>
      <c r="W97" s="88"/>
      <c r="X97" s="89"/>
      <c r="Y97" s="89"/>
      <c r="Z97" s="89"/>
      <c r="AA97" s="90"/>
      <c r="AB97" s="88"/>
      <c r="AC97" s="89"/>
      <c r="AD97" s="89"/>
      <c r="AE97" s="89"/>
      <c r="AF97" s="90"/>
      <c r="AG97" s="89"/>
      <c r="AH97" s="155">
        <v>0</v>
      </c>
      <c r="AI97" s="155">
        <v>0</v>
      </c>
      <c r="AJ97" s="155">
        <v>0</v>
      </c>
      <c r="AK97" s="155">
        <v>0</v>
      </c>
      <c r="AL97" s="57"/>
      <c r="AM97" s="57" t="str">
        <f>IF(ПланОО!H97&gt;0,ПланОО!I97/ПланОО!H97,"-")</f>
        <v>-</v>
      </c>
      <c r="AN97" s="136"/>
      <c r="AO97" s="58"/>
      <c r="AP97" s="58"/>
      <c r="AQ97" s="58">
        <f t="shared" ref="AQ97:AQ128" ca="1" si="113">IF(OFFSET($G97,0,(AQ$2-1)*5,1,1)=$AW$2,-1*AQ$2,IF(OFFSET($G97,0,(AQ$2-1)*5,1,1)=$AW$3,AQ$2,))</f>
        <v>0</v>
      </c>
      <c r="AR97" s="58">
        <f t="shared" ca="1" si="109"/>
        <v>0</v>
      </c>
      <c r="AS97" s="58">
        <f t="shared" ca="1" si="109"/>
        <v>0</v>
      </c>
      <c r="AT97" s="58">
        <f t="shared" ca="1" si="109"/>
        <v>0</v>
      </c>
      <c r="AU97" s="58">
        <f t="shared" ca="1" si="109"/>
        <v>0</v>
      </c>
      <c r="AV97" s="58">
        <f t="shared" ca="1" si="109"/>
        <v>0</v>
      </c>
      <c r="AW97" s="58"/>
      <c r="AX97" s="58" t="str">
        <f t="shared" ca="1" si="57"/>
        <v/>
      </c>
      <c r="AY97" s="58" t="str">
        <f t="shared" ca="1" si="58"/>
        <v/>
      </c>
      <c r="AZ97" s="58" t="str">
        <f t="shared" ca="1" si="59"/>
        <v/>
      </c>
      <c r="BA97" s="58" t="str">
        <f t="shared" ca="1" si="60"/>
        <v/>
      </c>
      <c r="BB97" s="58" t="str">
        <f t="shared" ca="1" si="61"/>
        <v/>
      </c>
      <c r="BC97" s="58" t="str">
        <f t="shared" ca="1" si="62"/>
        <v/>
      </c>
      <c r="BD97" s="58"/>
      <c r="BE97" s="58" t="str">
        <f t="shared" ca="1" si="63"/>
        <v xml:space="preserve">     </v>
      </c>
      <c r="BF97" s="58" t="str">
        <f t="shared" ca="1" si="64"/>
        <v/>
      </c>
      <c r="BG97" s="58" t="str">
        <f t="shared" ca="1" si="65"/>
        <v/>
      </c>
      <c r="BH97" s="58"/>
      <c r="BI97" s="58">
        <f t="shared" ca="1" si="110"/>
        <v>0</v>
      </c>
      <c r="BJ97" s="58">
        <f t="shared" ca="1" si="110"/>
        <v>0</v>
      </c>
      <c r="BK97" s="58">
        <f t="shared" ca="1" si="110"/>
        <v>0</v>
      </c>
      <c r="BL97" s="58">
        <f t="shared" ca="1" si="110"/>
        <v>0</v>
      </c>
      <c r="BM97" s="58">
        <f t="shared" ca="1" si="110"/>
        <v>0</v>
      </c>
      <c r="BN97" s="58">
        <f t="shared" ca="1" si="110"/>
        <v>0</v>
      </c>
      <c r="BO97" s="58"/>
      <c r="BP97" s="58" t="str">
        <f t="shared" ca="1" si="66"/>
        <v/>
      </c>
      <c r="BQ97" s="58" t="str">
        <f t="shared" ca="1" si="67"/>
        <v/>
      </c>
      <c r="BR97" s="58" t="str">
        <f t="shared" ca="1" si="68"/>
        <v/>
      </c>
      <c r="BS97" s="58" t="str">
        <f t="shared" ca="1" si="69"/>
        <v/>
      </c>
      <c r="BT97" s="58" t="str">
        <f t="shared" ca="1" si="70"/>
        <v/>
      </c>
      <c r="BU97" s="58" t="str">
        <f t="shared" ca="1" si="71"/>
        <v/>
      </c>
      <c r="BV97" s="58"/>
      <c r="BW97" s="58" t="str">
        <f t="shared" ca="1" si="72"/>
        <v xml:space="preserve">     </v>
      </c>
      <c r="BX97" s="58" t="str">
        <f t="shared" ca="1" si="73"/>
        <v/>
      </c>
      <c r="BY97" s="58" t="str">
        <f t="shared" ca="1" si="74"/>
        <v/>
      </c>
      <c r="BZ97" s="58"/>
      <c r="CA97" s="58" t="str">
        <f t="shared" ca="1" si="111"/>
        <v/>
      </c>
      <c r="CB97" s="58" t="str">
        <f t="shared" ca="1" si="111"/>
        <v/>
      </c>
      <c r="CC97" s="58" t="str">
        <f t="shared" ca="1" si="111"/>
        <v/>
      </c>
      <c r="CD97" s="58" t="str">
        <f t="shared" ca="1" si="111"/>
        <v/>
      </c>
      <c r="CE97" s="58" t="str">
        <f t="shared" ca="1" si="111"/>
        <v/>
      </c>
      <c r="CF97" s="58" t="str">
        <f t="shared" ca="1" si="111"/>
        <v/>
      </c>
      <c r="CG97" s="58"/>
      <c r="CH97" s="58" t="str">
        <f t="shared" ca="1" si="75"/>
        <v xml:space="preserve">     </v>
      </c>
      <c r="CI97" s="58" t="str">
        <f t="shared" ca="1" si="76"/>
        <v/>
      </c>
      <c r="CJ97" s="58" t="str">
        <f t="shared" ca="1" si="77"/>
        <v/>
      </c>
      <c r="CK97" s="58"/>
      <c r="CL97" s="58" t="str">
        <f t="shared" ca="1" si="112"/>
        <v/>
      </c>
      <c r="CM97" s="58" t="str">
        <f t="shared" ca="1" si="112"/>
        <v/>
      </c>
      <c r="CN97" s="58" t="str">
        <f t="shared" ca="1" si="112"/>
        <v/>
      </c>
      <c r="CO97" s="58" t="str">
        <f t="shared" ca="1" si="112"/>
        <v/>
      </c>
      <c r="CP97" s="58" t="str">
        <f t="shared" ca="1" si="112"/>
        <v/>
      </c>
      <c r="CQ97" s="58" t="str">
        <f t="shared" ca="1" si="112"/>
        <v/>
      </c>
      <c r="CR97" s="58"/>
      <c r="CS97" s="58" t="str">
        <f t="shared" ca="1" si="78"/>
        <v xml:space="preserve">     </v>
      </c>
      <c r="CT97" s="58" t="str">
        <f t="shared" ca="1" si="79"/>
        <v/>
      </c>
      <c r="CU97" s="58" t="str">
        <f t="shared" ca="1" si="80"/>
        <v/>
      </c>
      <c r="DH97" s="58" t="str">
        <f t="shared" ref="DH97:DH128" si="114">IF(AH97=0,"",AH97&amp;" ")</f>
        <v/>
      </c>
      <c r="DI97" s="58" t="str">
        <f t="shared" ref="DI97:DI128" si="115">IF(AI97=0,"",AI97&amp;" ")</f>
        <v/>
      </c>
      <c r="DJ97" s="58" t="str">
        <f t="shared" ref="DJ97:DJ128" si="116">IF(AJ97=0,"",AJ97&amp;" ")</f>
        <v/>
      </c>
      <c r="DK97" s="58" t="str">
        <f t="shared" ref="DK97:DK128" si="117">IF(AK97=0,"",AK97&amp;" ")</f>
        <v/>
      </c>
      <c r="DL97" s="58" t="str">
        <f t="shared" si="85"/>
        <v/>
      </c>
      <c r="DM97" s="168" t="str">
        <f t="shared" si="86"/>
        <v/>
      </c>
    </row>
    <row r="98" spans="1:117" x14ac:dyDescent="0.25">
      <c r="A98" s="5" t="str">
        <f>A$96&amp;"."&amp;COUNTA(A$96:A97)</f>
        <v>Б1.В.ДВ.2</v>
      </c>
      <c r="B98" s="93"/>
      <c r="C98" s="88"/>
      <c r="D98" s="89"/>
      <c r="E98" s="89"/>
      <c r="F98" s="89"/>
      <c r="G98" s="90"/>
      <c r="H98" s="88"/>
      <c r="I98" s="89"/>
      <c r="J98" s="89"/>
      <c r="K98" s="89"/>
      <c r="L98" s="90"/>
      <c r="M98" s="88"/>
      <c r="N98" s="89"/>
      <c r="O98" s="89"/>
      <c r="P98" s="89"/>
      <c r="Q98" s="90"/>
      <c r="R98" s="88"/>
      <c r="S98" s="89"/>
      <c r="T98" s="89"/>
      <c r="U98" s="89"/>
      <c r="V98" s="90"/>
      <c r="W98" s="88"/>
      <c r="X98" s="89"/>
      <c r="Y98" s="89"/>
      <c r="Z98" s="89"/>
      <c r="AA98" s="90"/>
      <c r="AB98" s="88"/>
      <c r="AC98" s="89"/>
      <c r="AD98" s="89"/>
      <c r="AE98" s="89"/>
      <c r="AF98" s="90"/>
      <c r="AG98" s="89"/>
      <c r="AH98" s="155">
        <v>0</v>
      </c>
      <c r="AI98" s="155">
        <v>0</v>
      </c>
      <c r="AJ98" s="155">
        <v>0</v>
      </c>
      <c r="AK98" s="155">
        <v>0</v>
      </c>
      <c r="AL98" s="57"/>
      <c r="AM98" s="57" t="str">
        <f>IF(ПланОО!H98&gt;0,ПланОО!I98/ПланОО!H98,"-")</f>
        <v>-</v>
      </c>
      <c r="AN98" s="136"/>
      <c r="AO98" s="58"/>
      <c r="AP98" s="58"/>
      <c r="AQ98" s="58">
        <f t="shared" ca="1" si="113"/>
        <v>0</v>
      </c>
      <c r="AR98" s="58">
        <f t="shared" ca="1" si="109"/>
        <v>0</v>
      </c>
      <c r="AS98" s="58">
        <f t="shared" ca="1" si="109"/>
        <v>0</v>
      </c>
      <c r="AT98" s="58">
        <f t="shared" ca="1" si="109"/>
        <v>0</v>
      </c>
      <c r="AU98" s="58">
        <f t="shared" ca="1" si="109"/>
        <v>0</v>
      </c>
      <c r="AV98" s="58">
        <f t="shared" ca="1" si="109"/>
        <v>0</v>
      </c>
      <c r="AW98" s="58"/>
      <c r="AX98" s="58" t="str">
        <f t="shared" ca="1" si="57"/>
        <v/>
      </c>
      <c r="AY98" s="58" t="str">
        <f t="shared" ca="1" si="58"/>
        <v/>
      </c>
      <c r="AZ98" s="58" t="str">
        <f t="shared" ca="1" si="59"/>
        <v/>
      </c>
      <c r="BA98" s="58" t="str">
        <f t="shared" ca="1" si="60"/>
        <v/>
      </c>
      <c r="BB98" s="58" t="str">
        <f t="shared" ca="1" si="61"/>
        <v/>
      </c>
      <c r="BC98" s="58" t="str">
        <f t="shared" ca="1" si="62"/>
        <v/>
      </c>
      <c r="BD98" s="58"/>
      <c r="BE98" s="58" t="str">
        <f t="shared" ca="1" si="63"/>
        <v xml:space="preserve">     </v>
      </c>
      <c r="BF98" s="58" t="str">
        <f t="shared" ca="1" si="64"/>
        <v/>
      </c>
      <c r="BG98" s="58" t="str">
        <f t="shared" ca="1" si="65"/>
        <v/>
      </c>
      <c r="BH98" s="58"/>
      <c r="BI98" s="58">
        <f t="shared" ca="1" si="110"/>
        <v>0</v>
      </c>
      <c r="BJ98" s="58">
        <f t="shared" ca="1" si="110"/>
        <v>0</v>
      </c>
      <c r="BK98" s="58">
        <f t="shared" ca="1" si="110"/>
        <v>0</v>
      </c>
      <c r="BL98" s="58">
        <f t="shared" ca="1" si="110"/>
        <v>0</v>
      </c>
      <c r="BM98" s="58">
        <f t="shared" ca="1" si="110"/>
        <v>0</v>
      </c>
      <c r="BN98" s="58">
        <f t="shared" ca="1" si="110"/>
        <v>0</v>
      </c>
      <c r="BO98" s="58"/>
      <c r="BP98" s="58" t="str">
        <f t="shared" ca="1" si="66"/>
        <v/>
      </c>
      <c r="BQ98" s="58" t="str">
        <f t="shared" ca="1" si="67"/>
        <v/>
      </c>
      <c r="BR98" s="58" t="str">
        <f t="shared" ca="1" si="68"/>
        <v/>
      </c>
      <c r="BS98" s="58" t="str">
        <f t="shared" ca="1" si="69"/>
        <v/>
      </c>
      <c r="BT98" s="58" t="str">
        <f t="shared" ca="1" si="70"/>
        <v/>
      </c>
      <c r="BU98" s="58" t="str">
        <f t="shared" ca="1" si="71"/>
        <v/>
      </c>
      <c r="BV98" s="58"/>
      <c r="BW98" s="58" t="str">
        <f t="shared" ca="1" si="72"/>
        <v xml:space="preserve">     </v>
      </c>
      <c r="BX98" s="58" t="str">
        <f t="shared" ca="1" si="73"/>
        <v/>
      </c>
      <c r="BY98" s="58" t="str">
        <f t="shared" ca="1" si="74"/>
        <v/>
      </c>
      <c r="BZ98" s="58"/>
      <c r="CA98" s="58" t="str">
        <f t="shared" ca="1" si="111"/>
        <v/>
      </c>
      <c r="CB98" s="58" t="str">
        <f t="shared" ca="1" si="111"/>
        <v/>
      </c>
      <c r="CC98" s="58" t="str">
        <f t="shared" ca="1" si="111"/>
        <v/>
      </c>
      <c r="CD98" s="58" t="str">
        <f t="shared" ca="1" si="111"/>
        <v/>
      </c>
      <c r="CE98" s="58" t="str">
        <f t="shared" ca="1" si="111"/>
        <v/>
      </c>
      <c r="CF98" s="58" t="str">
        <f t="shared" ca="1" si="111"/>
        <v/>
      </c>
      <c r="CG98" s="58"/>
      <c r="CH98" s="58" t="str">
        <f t="shared" ca="1" si="75"/>
        <v xml:space="preserve">     </v>
      </c>
      <c r="CI98" s="58" t="str">
        <f t="shared" ca="1" si="76"/>
        <v/>
      </c>
      <c r="CJ98" s="58" t="str">
        <f t="shared" ca="1" si="77"/>
        <v/>
      </c>
      <c r="CK98" s="58"/>
      <c r="CL98" s="58" t="str">
        <f t="shared" ca="1" si="112"/>
        <v/>
      </c>
      <c r="CM98" s="58" t="str">
        <f t="shared" ca="1" si="112"/>
        <v/>
      </c>
      <c r="CN98" s="58" t="str">
        <f t="shared" ca="1" si="112"/>
        <v/>
      </c>
      <c r="CO98" s="58" t="str">
        <f t="shared" ca="1" si="112"/>
        <v/>
      </c>
      <c r="CP98" s="58" t="str">
        <f t="shared" ca="1" si="112"/>
        <v/>
      </c>
      <c r="CQ98" s="58" t="str">
        <f t="shared" ca="1" si="112"/>
        <v/>
      </c>
      <c r="CR98" s="58"/>
      <c r="CS98" s="58" t="str">
        <f t="shared" ca="1" si="78"/>
        <v xml:space="preserve">     </v>
      </c>
      <c r="CT98" s="58" t="str">
        <f t="shared" ca="1" si="79"/>
        <v/>
      </c>
      <c r="CU98" s="58" t="str">
        <f t="shared" ca="1" si="80"/>
        <v/>
      </c>
      <c r="DH98" s="58" t="str">
        <f t="shared" si="114"/>
        <v/>
      </c>
      <c r="DI98" s="58" t="str">
        <f t="shared" si="115"/>
        <v/>
      </c>
      <c r="DJ98" s="58" t="str">
        <f t="shared" si="116"/>
        <v/>
      </c>
      <c r="DK98" s="58" t="str">
        <f t="shared" si="117"/>
        <v/>
      </c>
      <c r="DL98" s="58" t="str">
        <f t="shared" si="85"/>
        <v/>
      </c>
      <c r="DM98" s="168" t="str">
        <f t="shared" si="86"/>
        <v/>
      </c>
    </row>
    <row r="99" spans="1:117" x14ac:dyDescent="0.25">
      <c r="A99" s="5" t="str">
        <f>A$96&amp;"."&amp;COUNTA(A$96:A98)</f>
        <v>Б1.В.ДВ.3</v>
      </c>
      <c r="B99" s="93"/>
      <c r="C99" s="88"/>
      <c r="D99" s="89"/>
      <c r="E99" s="89"/>
      <c r="F99" s="89"/>
      <c r="G99" s="90"/>
      <c r="H99" s="88"/>
      <c r="I99" s="89"/>
      <c r="J99" s="89"/>
      <c r="K99" s="89"/>
      <c r="L99" s="90"/>
      <c r="M99" s="88"/>
      <c r="N99" s="89"/>
      <c r="O99" s="89"/>
      <c r="P99" s="89"/>
      <c r="Q99" s="90"/>
      <c r="R99" s="88"/>
      <c r="S99" s="89"/>
      <c r="T99" s="89"/>
      <c r="U99" s="89"/>
      <c r="V99" s="90"/>
      <c r="W99" s="88"/>
      <c r="X99" s="89"/>
      <c r="Y99" s="89"/>
      <c r="Z99" s="89"/>
      <c r="AA99" s="90"/>
      <c r="AB99" s="88"/>
      <c r="AC99" s="89"/>
      <c r="AD99" s="89"/>
      <c r="AE99" s="89"/>
      <c r="AF99" s="90"/>
      <c r="AG99" s="89"/>
      <c r="AH99" s="155">
        <v>0</v>
      </c>
      <c r="AI99" s="155">
        <v>0</v>
      </c>
      <c r="AJ99" s="155">
        <v>0</v>
      </c>
      <c r="AK99" s="155">
        <v>0</v>
      </c>
      <c r="AL99" s="57"/>
      <c r="AM99" s="57" t="str">
        <f>IF(ПланОО!H99&gt;0,ПланОО!I99/ПланОО!H99,"-")</f>
        <v>-</v>
      </c>
      <c r="AN99" s="136"/>
      <c r="AO99" s="58"/>
      <c r="AP99" s="58"/>
      <c r="AQ99" s="58">
        <f t="shared" ca="1" si="113"/>
        <v>0</v>
      </c>
      <c r="AR99" s="58">
        <f t="shared" ca="1" si="109"/>
        <v>0</v>
      </c>
      <c r="AS99" s="58">
        <f t="shared" ca="1" si="109"/>
        <v>0</v>
      </c>
      <c r="AT99" s="58">
        <f t="shared" ca="1" si="109"/>
        <v>0</v>
      </c>
      <c r="AU99" s="58">
        <f t="shared" ca="1" si="109"/>
        <v>0</v>
      </c>
      <c r="AV99" s="58">
        <f t="shared" ca="1" si="109"/>
        <v>0</v>
      </c>
      <c r="AW99" s="58"/>
      <c r="AX99" s="58" t="str">
        <f t="shared" ca="1" si="57"/>
        <v/>
      </c>
      <c r="AY99" s="58" t="str">
        <f t="shared" ca="1" si="58"/>
        <v/>
      </c>
      <c r="AZ99" s="58" t="str">
        <f t="shared" ca="1" si="59"/>
        <v/>
      </c>
      <c r="BA99" s="58" t="str">
        <f t="shared" ca="1" si="60"/>
        <v/>
      </c>
      <c r="BB99" s="58" t="str">
        <f t="shared" ca="1" si="61"/>
        <v/>
      </c>
      <c r="BC99" s="58" t="str">
        <f t="shared" ca="1" si="62"/>
        <v/>
      </c>
      <c r="BD99" s="58"/>
      <c r="BE99" s="58" t="str">
        <f t="shared" ca="1" si="63"/>
        <v xml:space="preserve">     </v>
      </c>
      <c r="BF99" s="58" t="str">
        <f t="shared" ca="1" si="64"/>
        <v/>
      </c>
      <c r="BG99" s="58" t="str">
        <f t="shared" ca="1" si="65"/>
        <v/>
      </c>
      <c r="BH99" s="58"/>
      <c r="BI99" s="58">
        <f t="shared" ca="1" si="110"/>
        <v>0</v>
      </c>
      <c r="BJ99" s="58">
        <f t="shared" ca="1" si="110"/>
        <v>0</v>
      </c>
      <c r="BK99" s="58">
        <f t="shared" ca="1" si="110"/>
        <v>0</v>
      </c>
      <c r="BL99" s="58">
        <f t="shared" ca="1" si="110"/>
        <v>0</v>
      </c>
      <c r="BM99" s="58">
        <f t="shared" ca="1" si="110"/>
        <v>0</v>
      </c>
      <c r="BN99" s="58">
        <f t="shared" ca="1" si="110"/>
        <v>0</v>
      </c>
      <c r="BO99" s="58"/>
      <c r="BP99" s="58" t="str">
        <f t="shared" ca="1" si="66"/>
        <v/>
      </c>
      <c r="BQ99" s="58" t="str">
        <f t="shared" ca="1" si="67"/>
        <v/>
      </c>
      <c r="BR99" s="58" t="str">
        <f t="shared" ca="1" si="68"/>
        <v/>
      </c>
      <c r="BS99" s="58" t="str">
        <f t="shared" ca="1" si="69"/>
        <v/>
      </c>
      <c r="BT99" s="58" t="str">
        <f t="shared" ca="1" si="70"/>
        <v/>
      </c>
      <c r="BU99" s="58" t="str">
        <f t="shared" ca="1" si="71"/>
        <v/>
      </c>
      <c r="BV99" s="58"/>
      <c r="BW99" s="58" t="str">
        <f t="shared" ca="1" si="72"/>
        <v xml:space="preserve">     </v>
      </c>
      <c r="BX99" s="58" t="str">
        <f t="shared" ca="1" si="73"/>
        <v/>
      </c>
      <c r="BY99" s="58" t="str">
        <f t="shared" ca="1" si="74"/>
        <v/>
      </c>
      <c r="BZ99" s="58"/>
      <c r="CA99" s="58" t="str">
        <f t="shared" ca="1" si="111"/>
        <v/>
      </c>
      <c r="CB99" s="58" t="str">
        <f t="shared" ca="1" si="111"/>
        <v/>
      </c>
      <c r="CC99" s="58" t="str">
        <f t="shared" ca="1" si="111"/>
        <v/>
      </c>
      <c r="CD99" s="58" t="str">
        <f t="shared" ca="1" si="111"/>
        <v/>
      </c>
      <c r="CE99" s="58" t="str">
        <f t="shared" ca="1" si="111"/>
        <v/>
      </c>
      <c r="CF99" s="58" t="str">
        <f t="shared" ca="1" si="111"/>
        <v/>
      </c>
      <c r="CG99" s="58"/>
      <c r="CH99" s="58" t="str">
        <f t="shared" ca="1" si="75"/>
        <v xml:space="preserve">     </v>
      </c>
      <c r="CI99" s="58" t="str">
        <f t="shared" ca="1" si="76"/>
        <v/>
      </c>
      <c r="CJ99" s="58" t="str">
        <f t="shared" ca="1" si="77"/>
        <v/>
      </c>
      <c r="CK99" s="58"/>
      <c r="CL99" s="58" t="str">
        <f t="shared" ca="1" si="112"/>
        <v/>
      </c>
      <c r="CM99" s="58" t="str">
        <f t="shared" ca="1" si="112"/>
        <v/>
      </c>
      <c r="CN99" s="58" t="str">
        <f t="shared" ca="1" si="112"/>
        <v/>
      </c>
      <c r="CO99" s="58" t="str">
        <f t="shared" ca="1" si="112"/>
        <v/>
      </c>
      <c r="CP99" s="58" t="str">
        <f t="shared" ca="1" si="112"/>
        <v/>
      </c>
      <c r="CQ99" s="58" t="str">
        <f t="shared" ca="1" si="112"/>
        <v/>
      </c>
      <c r="CR99" s="58"/>
      <c r="CS99" s="58" t="str">
        <f t="shared" ca="1" si="78"/>
        <v xml:space="preserve">     </v>
      </c>
      <c r="CT99" s="58" t="str">
        <f t="shared" ca="1" si="79"/>
        <v/>
      </c>
      <c r="CU99" s="58" t="str">
        <f t="shared" ca="1" si="80"/>
        <v/>
      </c>
      <c r="DH99" s="58" t="str">
        <f t="shared" si="114"/>
        <v/>
      </c>
      <c r="DI99" s="58" t="str">
        <f t="shared" si="115"/>
        <v/>
      </c>
      <c r="DJ99" s="58" t="str">
        <f t="shared" si="116"/>
        <v/>
      </c>
      <c r="DK99" s="58" t="str">
        <f t="shared" si="117"/>
        <v/>
      </c>
      <c r="DL99" s="58" t="str">
        <f t="shared" si="85"/>
        <v/>
      </c>
      <c r="DM99" s="168" t="str">
        <f t="shared" si="86"/>
        <v/>
      </c>
    </row>
    <row r="100" spans="1:117" x14ac:dyDescent="0.25">
      <c r="A100" s="5" t="str">
        <f>A$96&amp;"."&amp;COUNTA(A$96:A99)</f>
        <v>Б1.В.ДВ.4</v>
      </c>
      <c r="B100" s="93"/>
      <c r="C100" s="88"/>
      <c r="D100" s="89"/>
      <c r="E100" s="89"/>
      <c r="F100" s="89"/>
      <c r="G100" s="90"/>
      <c r="H100" s="88"/>
      <c r="I100" s="89"/>
      <c r="J100" s="89"/>
      <c r="K100" s="89"/>
      <c r="L100" s="90"/>
      <c r="M100" s="88"/>
      <c r="N100" s="89"/>
      <c r="O100" s="89"/>
      <c r="P100" s="89"/>
      <c r="Q100" s="90"/>
      <c r="R100" s="88"/>
      <c r="S100" s="89"/>
      <c r="T100" s="89"/>
      <c r="U100" s="89"/>
      <c r="V100" s="90"/>
      <c r="W100" s="88"/>
      <c r="X100" s="89"/>
      <c r="Y100" s="89"/>
      <c r="Z100" s="89"/>
      <c r="AA100" s="90"/>
      <c r="AB100" s="88"/>
      <c r="AC100" s="89"/>
      <c r="AD100" s="89"/>
      <c r="AE100" s="89"/>
      <c r="AF100" s="90"/>
      <c r="AG100" s="89"/>
      <c r="AH100" s="155">
        <v>0</v>
      </c>
      <c r="AI100" s="155">
        <v>0</v>
      </c>
      <c r="AJ100" s="155">
        <v>0</v>
      </c>
      <c r="AK100" s="155">
        <v>0</v>
      </c>
      <c r="AL100" s="57"/>
      <c r="AM100" s="57" t="str">
        <f>IF(ПланОО!H100&gt;0,ПланОО!I100/ПланОО!H100,"-")</f>
        <v>-</v>
      </c>
      <c r="AN100" s="136"/>
      <c r="AO100" s="58"/>
      <c r="AP100" s="58"/>
      <c r="AQ100" s="58">
        <f t="shared" ca="1" si="113"/>
        <v>0</v>
      </c>
      <c r="AR100" s="58">
        <f t="shared" ca="1" si="109"/>
        <v>0</v>
      </c>
      <c r="AS100" s="58">
        <f t="shared" ca="1" si="109"/>
        <v>0</v>
      </c>
      <c r="AT100" s="58">
        <f t="shared" ca="1" si="109"/>
        <v>0</v>
      </c>
      <c r="AU100" s="58">
        <f t="shared" ca="1" si="109"/>
        <v>0</v>
      </c>
      <c r="AV100" s="58">
        <f t="shared" ca="1" si="109"/>
        <v>0</v>
      </c>
      <c r="AW100" s="58"/>
      <c r="AX100" s="58" t="str">
        <f t="shared" ca="1" si="57"/>
        <v/>
      </c>
      <c r="AY100" s="58" t="str">
        <f t="shared" ca="1" si="58"/>
        <v/>
      </c>
      <c r="AZ100" s="58" t="str">
        <f t="shared" ca="1" si="59"/>
        <v/>
      </c>
      <c r="BA100" s="58" t="str">
        <f t="shared" ca="1" si="60"/>
        <v/>
      </c>
      <c r="BB100" s="58" t="str">
        <f t="shared" ca="1" si="61"/>
        <v/>
      </c>
      <c r="BC100" s="58" t="str">
        <f t="shared" ca="1" si="62"/>
        <v/>
      </c>
      <c r="BD100" s="58"/>
      <c r="BE100" s="58" t="str">
        <f t="shared" ca="1" si="63"/>
        <v xml:space="preserve">     </v>
      </c>
      <c r="BF100" s="58" t="str">
        <f t="shared" ca="1" si="64"/>
        <v/>
      </c>
      <c r="BG100" s="58" t="str">
        <f t="shared" ca="1" si="65"/>
        <v/>
      </c>
      <c r="BH100" s="58"/>
      <c r="BI100" s="58">
        <f t="shared" ca="1" si="110"/>
        <v>0</v>
      </c>
      <c r="BJ100" s="58">
        <f t="shared" ca="1" si="110"/>
        <v>0</v>
      </c>
      <c r="BK100" s="58">
        <f t="shared" ca="1" si="110"/>
        <v>0</v>
      </c>
      <c r="BL100" s="58">
        <f t="shared" ca="1" si="110"/>
        <v>0</v>
      </c>
      <c r="BM100" s="58">
        <f t="shared" ca="1" si="110"/>
        <v>0</v>
      </c>
      <c r="BN100" s="58">
        <f t="shared" ca="1" si="110"/>
        <v>0</v>
      </c>
      <c r="BO100" s="58"/>
      <c r="BP100" s="58" t="str">
        <f t="shared" ca="1" si="66"/>
        <v/>
      </c>
      <c r="BQ100" s="58" t="str">
        <f t="shared" ca="1" si="67"/>
        <v/>
      </c>
      <c r="BR100" s="58" t="str">
        <f t="shared" ca="1" si="68"/>
        <v/>
      </c>
      <c r="BS100" s="58" t="str">
        <f t="shared" ca="1" si="69"/>
        <v/>
      </c>
      <c r="BT100" s="58" t="str">
        <f t="shared" ca="1" si="70"/>
        <v/>
      </c>
      <c r="BU100" s="58" t="str">
        <f t="shared" ca="1" si="71"/>
        <v/>
      </c>
      <c r="BV100" s="58"/>
      <c r="BW100" s="58" t="str">
        <f t="shared" ca="1" si="72"/>
        <v xml:space="preserve">     </v>
      </c>
      <c r="BX100" s="58" t="str">
        <f t="shared" ca="1" si="73"/>
        <v/>
      </c>
      <c r="BY100" s="58" t="str">
        <f t="shared" ca="1" si="74"/>
        <v/>
      </c>
      <c r="BZ100" s="58"/>
      <c r="CA100" s="58" t="str">
        <f t="shared" ca="1" si="111"/>
        <v/>
      </c>
      <c r="CB100" s="58" t="str">
        <f t="shared" ca="1" si="111"/>
        <v/>
      </c>
      <c r="CC100" s="58" t="str">
        <f t="shared" ca="1" si="111"/>
        <v/>
      </c>
      <c r="CD100" s="58" t="str">
        <f t="shared" ca="1" si="111"/>
        <v/>
      </c>
      <c r="CE100" s="58" t="str">
        <f t="shared" ca="1" si="111"/>
        <v/>
      </c>
      <c r="CF100" s="58" t="str">
        <f t="shared" ca="1" si="111"/>
        <v/>
      </c>
      <c r="CG100" s="58"/>
      <c r="CH100" s="58" t="str">
        <f t="shared" ca="1" si="75"/>
        <v xml:space="preserve">     </v>
      </c>
      <c r="CI100" s="58" t="str">
        <f t="shared" ca="1" si="76"/>
        <v/>
      </c>
      <c r="CJ100" s="58" t="str">
        <f t="shared" ca="1" si="77"/>
        <v/>
      </c>
      <c r="CK100" s="58"/>
      <c r="CL100" s="58" t="str">
        <f t="shared" ca="1" si="112"/>
        <v/>
      </c>
      <c r="CM100" s="58" t="str">
        <f t="shared" ca="1" si="112"/>
        <v/>
      </c>
      <c r="CN100" s="58" t="str">
        <f t="shared" ca="1" si="112"/>
        <v/>
      </c>
      <c r="CO100" s="58" t="str">
        <f t="shared" ca="1" si="112"/>
        <v/>
      </c>
      <c r="CP100" s="58" t="str">
        <f t="shared" ca="1" si="112"/>
        <v/>
      </c>
      <c r="CQ100" s="58" t="str">
        <f t="shared" ca="1" si="112"/>
        <v/>
      </c>
      <c r="CR100" s="58"/>
      <c r="CS100" s="58" t="str">
        <f t="shared" ca="1" si="78"/>
        <v xml:space="preserve">     </v>
      </c>
      <c r="CT100" s="58" t="str">
        <f t="shared" ca="1" si="79"/>
        <v/>
      </c>
      <c r="CU100" s="58" t="str">
        <f t="shared" ca="1" si="80"/>
        <v/>
      </c>
      <c r="DH100" s="58" t="str">
        <f t="shared" si="114"/>
        <v/>
      </c>
      <c r="DI100" s="58" t="str">
        <f t="shared" si="115"/>
        <v/>
      </c>
      <c r="DJ100" s="58" t="str">
        <f t="shared" si="116"/>
        <v/>
      </c>
      <c r="DK100" s="58" t="str">
        <f t="shared" si="117"/>
        <v/>
      </c>
      <c r="DL100" s="58" t="str">
        <f t="shared" si="85"/>
        <v/>
      </c>
      <c r="DM100" s="168" t="str">
        <f t="shared" si="86"/>
        <v/>
      </c>
    </row>
    <row r="101" spans="1:117" x14ac:dyDescent="0.25">
      <c r="A101" s="5" t="str">
        <f>A$96&amp;"."&amp;COUNTA(A$96:A100)</f>
        <v>Б1.В.ДВ.5</v>
      </c>
      <c r="B101" s="93"/>
      <c r="C101" s="88"/>
      <c r="D101" s="89"/>
      <c r="E101" s="89"/>
      <c r="F101" s="89"/>
      <c r="G101" s="90"/>
      <c r="H101" s="88"/>
      <c r="I101" s="89"/>
      <c r="J101" s="89"/>
      <c r="K101" s="89"/>
      <c r="L101" s="90"/>
      <c r="M101" s="88"/>
      <c r="N101" s="89"/>
      <c r="O101" s="89"/>
      <c r="P101" s="89"/>
      <c r="Q101" s="90"/>
      <c r="R101" s="88"/>
      <c r="S101" s="89"/>
      <c r="T101" s="89"/>
      <c r="U101" s="89"/>
      <c r="V101" s="90"/>
      <c r="W101" s="88"/>
      <c r="X101" s="89"/>
      <c r="Y101" s="89"/>
      <c r="Z101" s="89"/>
      <c r="AA101" s="90"/>
      <c r="AB101" s="88"/>
      <c r="AC101" s="89"/>
      <c r="AD101" s="89"/>
      <c r="AE101" s="89"/>
      <c r="AF101" s="90"/>
      <c r="AG101" s="89"/>
      <c r="AH101" s="155">
        <v>0</v>
      </c>
      <c r="AI101" s="155">
        <v>0</v>
      </c>
      <c r="AJ101" s="155">
        <v>0</v>
      </c>
      <c r="AK101" s="155">
        <v>0</v>
      </c>
      <c r="AL101" s="57"/>
      <c r="AM101" s="57" t="str">
        <f>IF(ПланОО!H101&gt;0,ПланОО!I101/ПланОО!H101,"-")</f>
        <v>-</v>
      </c>
      <c r="AN101" s="136"/>
      <c r="AO101" s="58"/>
      <c r="AP101" s="58"/>
      <c r="AQ101" s="58">
        <f t="shared" ca="1" si="113"/>
        <v>0</v>
      </c>
      <c r="AR101" s="58">
        <f t="shared" ca="1" si="109"/>
        <v>0</v>
      </c>
      <c r="AS101" s="58">
        <f t="shared" ca="1" si="109"/>
        <v>0</v>
      </c>
      <c r="AT101" s="58">
        <f t="shared" ca="1" si="109"/>
        <v>0</v>
      </c>
      <c r="AU101" s="58">
        <f t="shared" ca="1" si="109"/>
        <v>0</v>
      </c>
      <c r="AV101" s="58">
        <f t="shared" ca="1" si="109"/>
        <v>0</v>
      </c>
      <c r="AW101" s="58"/>
      <c r="AX101" s="58" t="str">
        <f t="shared" ca="1" si="57"/>
        <v/>
      </c>
      <c r="AY101" s="58" t="str">
        <f t="shared" ca="1" si="58"/>
        <v/>
      </c>
      <c r="AZ101" s="58" t="str">
        <f t="shared" ca="1" si="59"/>
        <v/>
      </c>
      <c r="BA101" s="58" t="str">
        <f t="shared" ca="1" si="60"/>
        <v/>
      </c>
      <c r="BB101" s="58" t="str">
        <f t="shared" ca="1" si="61"/>
        <v/>
      </c>
      <c r="BC101" s="58" t="str">
        <f t="shared" ca="1" si="62"/>
        <v/>
      </c>
      <c r="BD101" s="58"/>
      <c r="BE101" s="58" t="str">
        <f t="shared" ca="1" si="63"/>
        <v xml:space="preserve">     </v>
      </c>
      <c r="BF101" s="58" t="str">
        <f t="shared" ca="1" si="64"/>
        <v/>
      </c>
      <c r="BG101" s="58" t="str">
        <f t="shared" ca="1" si="65"/>
        <v/>
      </c>
      <c r="BH101" s="58"/>
      <c r="BI101" s="58">
        <f t="shared" ca="1" si="110"/>
        <v>0</v>
      </c>
      <c r="BJ101" s="58">
        <f t="shared" ca="1" si="110"/>
        <v>0</v>
      </c>
      <c r="BK101" s="58">
        <f t="shared" ca="1" si="110"/>
        <v>0</v>
      </c>
      <c r="BL101" s="58">
        <f t="shared" ca="1" si="110"/>
        <v>0</v>
      </c>
      <c r="BM101" s="58">
        <f t="shared" ca="1" si="110"/>
        <v>0</v>
      </c>
      <c r="BN101" s="58">
        <f t="shared" ca="1" si="110"/>
        <v>0</v>
      </c>
      <c r="BO101" s="58"/>
      <c r="BP101" s="58" t="str">
        <f t="shared" ca="1" si="66"/>
        <v/>
      </c>
      <c r="BQ101" s="58" t="str">
        <f t="shared" ca="1" si="67"/>
        <v/>
      </c>
      <c r="BR101" s="58" t="str">
        <f t="shared" ca="1" si="68"/>
        <v/>
      </c>
      <c r="BS101" s="58" t="str">
        <f t="shared" ca="1" si="69"/>
        <v/>
      </c>
      <c r="BT101" s="58" t="str">
        <f t="shared" ca="1" si="70"/>
        <v/>
      </c>
      <c r="BU101" s="58" t="str">
        <f t="shared" ca="1" si="71"/>
        <v/>
      </c>
      <c r="BV101" s="58"/>
      <c r="BW101" s="58" t="str">
        <f t="shared" ca="1" si="72"/>
        <v xml:space="preserve">     </v>
      </c>
      <c r="BX101" s="58" t="str">
        <f t="shared" ca="1" si="73"/>
        <v/>
      </c>
      <c r="BY101" s="58" t="str">
        <f t="shared" ca="1" si="74"/>
        <v/>
      </c>
      <c r="BZ101" s="58"/>
      <c r="CA101" s="58" t="str">
        <f t="shared" ca="1" si="111"/>
        <v/>
      </c>
      <c r="CB101" s="58" t="str">
        <f t="shared" ca="1" si="111"/>
        <v/>
      </c>
      <c r="CC101" s="58" t="str">
        <f t="shared" ca="1" si="111"/>
        <v/>
      </c>
      <c r="CD101" s="58" t="str">
        <f t="shared" ca="1" si="111"/>
        <v/>
      </c>
      <c r="CE101" s="58" t="str">
        <f t="shared" ca="1" si="111"/>
        <v/>
      </c>
      <c r="CF101" s="58" t="str">
        <f t="shared" ca="1" si="111"/>
        <v/>
      </c>
      <c r="CG101" s="58"/>
      <c r="CH101" s="58" t="str">
        <f t="shared" ca="1" si="75"/>
        <v xml:space="preserve">     </v>
      </c>
      <c r="CI101" s="58" t="str">
        <f t="shared" ca="1" si="76"/>
        <v/>
      </c>
      <c r="CJ101" s="58" t="str">
        <f t="shared" ca="1" si="77"/>
        <v/>
      </c>
      <c r="CK101" s="58"/>
      <c r="CL101" s="58" t="str">
        <f t="shared" ca="1" si="112"/>
        <v/>
      </c>
      <c r="CM101" s="58" t="str">
        <f t="shared" ca="1" si="112"/>
        <v/>
      </c>
      <c r="CN101" s="58" t="str">
        <f t="shared" ca="1" si="112"/>
        <v/>
      </c>
      <c r="CO101" s="58" t="str">
        <f t="shared" ca="1" si="112"/>
        <v/>
      </c>
      <c r="CP101" s="58" t="str">
        <f t="shared" ca="1" si="112"/>
        <v/>
      </c>
      <c r="CQ101" s="58" t="str">
        <f t="shared" ca="1" si="112"/>
        <v/>
      </c>
      <c r="CR101" s="58"/>
      <c r="CS101" s="58" t="str">
        <f t="shared" ca="1" si="78"/>
        <v xml:space="preserve">     </v>
      </c>
      <c r="CT101" s="58" t="str">
        <f t="shared" ca="1" si="79"/>
        <v/>
      </c>
      <c r="CU101" s="58" t="str">
        <f t="shared" ca="1" si="80"/>
        <v/>
      </c>
      <c r="DH101" s="58" t="str">
        <f t="shared" si="114"/>
        <v/>
      </c>
      <c r="DI101" s="58" t="str">
        <f t="shared" si="115"/>
        <v/>
      </c>
      <c r="DJ101" s="58" t="str">
        <f t="shared" si="116"/>
        <v/>
      </c>
      <c r="DK101" s="58" t="str">
        <f t="shared" si="117"/>
        <v/>
      </c>
      <c r="DL101" s="58" t="str">
        <f t="shared" si="85"/>
        <v/>
      </c>
      <c r="DM101" s="168" t="str">
        <f t="shared" si="86"/>
        <v/>
      </c>
    </row>
    <row r="102" spans="1:117" x14ac:dyDescent="0.25">
      <c r="A102" s="5" t="str">
        <f>A$96&amp;"."&amp;COUNTA(A$96:A101)</f>
        <v>Б1.В.ДВ.6</v>
      </c>
      <c r="B102" s="93"/>
      <c r="C102" s="88"/>
      <c r="D102" s="89"/>
      <c r="E102" s="89"/>
      <c r="F102" s="89"/>
      <c r="G102" s="90"/>
      <c r="H102" s="88"/>
      <c r="I102" s="89"/>
      <c r="J102" s="89"/>
      <c r="K102" s="89"/>
      <c r="L102" s="90"/>
      <c r="M102" s="88"/>
      <c r="N102" s="89"/>
      <c r="O102" s="89"/>
      <c r="P102" s="89"/>
      <c r="Q102" s="90"/>
      <c r="R102" s="88"/>
      <c r="S102" s="89"/>
      <c r="T102" s="89"/>
      <c r="U102" s="89"/>
      <c r="V102" s="90"/>
      <c r="W102" s="88"/>
      <c r="X102" s="89"/>
      <c r="Y102" s="89"/>
      <c r="Z102" s="89"/>
      <c r="AA102" s="90"/>
      <c r="AB102" s="88"/>
      <c r="AC102" s="89"/>
      <c r="AD102" s="89"/>
      <c r="AE102" s="89"/>
      <c r="AF102" s="90"/>
      <c r="AG102" s="89"/>
      <c r="AH102" s="155">
        <v>0</v>
      </c>
      <c r="AI102" s="155">
        <v>0</v>
      </c>
      <c r="AJ102" s="155">
        <v>0</v>
      </c>
      <c r="AK102" s="155">
        <v>0</v>
      </c>
      <c r="AL102" s="57"/>
      <c r="AM102" s="57" t="str">
        <f>IF(ПланОО!H102&gt;0,ПланОО!I102/ПланОО!H102,"-")</f>
        <v>-</v>
      </c>
      <c r="AN102" s="136"/>
      <c r="AO102" s="58"/>
      <c r="AP102" s="58"/>
      <c r="AQ102" s="58">
        <f t="shared" ca="1" si="113"/>
        <v>0</v>
      </c>
      <c r="AR102" s="58">
        <f t="shared" ca="1" si="109"/>
        <v>0</v>
      </c>
      <c r="AS102" s="58">
        <f t="shared" ca="1" si="109"/>
        <v>0</v>
      </c>
      <c r="AT102" s="58">
        <f t="shared" ca="1" si="109"/>
        <v>0</v>
      </c>
      <c r="AU102" s="58">
        <f t="shared" ca="1" si="109"/>
        <v>0</v>
      </c>
      <c r="AV102" s="58">
        <f t="shared" ca="1" si="109"/>
        <v>0</v>
      </c>
      <c r="AW102" s="58"/>
      <c r="AX102" s="58" t="str">
        <f t="shared" ca="1" si="57"/>
        <v/>
      </c>
      <c r="AY102" s="58" t="str">
        <f t="shared" ca="1" si="58"/>
        <v/>
      </c>
      <c r="AZ102" s="58" t="str">
        <f t="shared" ca="1" si="59"/>
        <v/>
      </c>
      <c r="BA102" s="58" t="str">
        <f t="shared" ca="1" si="60"/>
        <v/>
      </c>
      <c r="BB102" s="58" t="str">
        <f t="shared" ca="1" si="61"/>
        <v/>
      </c>
      <c r="BC102" s="58" t="str">
        <f t="shared" ca="1" si="62"/>
        <v/>
      </c>
      <c r="BD102" s="58"/>
      <c r="BE102" s="58" t="str">
        <f t="shared" ca="1" si="63"/>
        <v xml:space="preserve">     </v>
      </c>
      <c r="BF102" s="58" t="str">
        <f t="shared" ca="1" si="64"/>
        <v/>
      </c>
      <c r="BG102" s="58" t="str">
        <f t="shared" ca="1" si="65"/>
        <v/>
      </c>
      <c r="BH102" s="58"/>
      <c r="BI102" s="58">
        <f t="shared" ca="1" si="110"/>
        <v>0</v>
      </c>
      <c r="BJ102" s="58">
        <f t="shared" ca="1" si="110"/>
        <v>0</v>
      </c>
      <c r="BK102" s="58">
        <f t="shared" ca="1" si="110"/>
        <v>0</v>
      </c>
      <c r="BL102" s="58">
        <f t="shared" ca="1" si="110"/>
        <v>0</v>
      </c>
      <c r="BM102" s="58">
        <f t="shared" ca="1" si="110"/>
        <v>0</v>
      </c>
      <c r="BN102" s="58">
        <f t="shared" ca="1" si="110"/>
        <v>0</v>
      </c>
      <c r="BO102" s="58"/>
      <c r="BP102" s="58" t="str">
        <f t="shared" ca="1" si="66"/>
        <v/>
      </c>
      <c r="BQ102" s="58" t="str">
        <f t="shared" ca="1" si="67"/>
        <v/>
      </c>
      <c r="BR102" s="58" t="str">
        <f t="shared" ca="1" si="68"/>
        <v/>
      </c>
      <c r="BS102" s="58" t="str">
        <f t="shared" ca="1" si="69"/>
        <v/>
      </c>
      <c r="BT102" s="58" t="str">
        <f t="shared" ca="1" si="70"/>
        <v/>
      </c>
      <c r="BU102" s="58" t="str">
        <f t="shared" ca="1" si="71"/>
        <v/>
      </c>
      <c r="BV102" s="58"/>
      <c r="BW102" s="58" t="str">
        <f t="shared" ca="1" si="72"/>
        <v xml:space="preserve">     </v>
      </c>
      <c r="BX102" s="58" t="str">
        <f t="shared" ca="1" si="73"/>
        <v/>
      </c>
      <c r="BY102" s="58" t="str">
        <f t="shared" ca="1" si="74"/>
        <v/>
      </c>
      <c r="BZ102" s="58"/>
      <c r="CA102" s="58" t="str">
        <f t="shared" ca="1" si="111"/>
        <v/>
      </c>
      <c r="CB102" s="58" t="str">
        <f t="shared" ca="1" si="111"/>
        <v/>
      </c>
      <c r="CC102" s="58" t="str">
        <f t="shared" ca="1" si="111"/>
        <v/>
      </c>
      <c r="CD102" s="58" t="str">
        <f t="shared" ca="1" si="111"/>
        <v/>
      </c>
      <c r="CE102" s="58" t="str">
        <f t="shared" ca="1" si="111"/>
        <v/>
      </c>
      <c r="CF102" s="58" t="str">
        <f t="shared" ca="1" si="111"/>
        <v/>
      </c>
      <c r="CG102" s="58"/>
      <c r="CH102" s="58" t="str">
        <f t="shared" ca="1" si="75"/>
        <v xml:space="preserve">     </v>
      </c>
      <c r="CI102" s="58" t="str">
        <f t="shared" ca="1" si="76"/>
        <v/>
      </c>
      <c r="CJ102" s="58" t="str">
        <f t="shared" ca="1" si="77"/>
        <v/>
      </c>
      <c r="CK102" s="58"/>
      <c r="CL102" s="58" t="str">
        <f t="shared" ca="1" si="112"/>
        <v/>
      </c>
      <c r="CM102" s="58" t="str">
        <f t="shared" ca="1" si="112"/>
        <v/>
      </c>
      <c r="CN102" s="58" t="str">
        <f t="shared" ca="1" si="112"/>
        <v/>
      </c>
      <c r="CO102" s="58" t="str">
        <f t="shared" ca="1" si="112"/>
        <v/>
      </c>
      <c r="CP102" s="58" t="str">
        <f t="shared" ca="1" si="112"/>
        <v/>
      </c>
      <c r="CQ102" s="58" t="str">
        <f t="shared" ca="1" si="112"/>
        <v/>
      </c>
      <c r="CR102" s="58"/>
      <c r="CS102" s="58" t="str">
        <f t="shared" ca="1" si="78"/>
        <v xml:space="preserve">     </v>
      </c>
      <c r="CT102" s="58" t="str">
        <f t="shared" ca="1" si="79"/>
        <v/>
      </c>
      <c r="CU102" s="58" t="str">
        <f t="shared" ca="1" si="80"/>
        <v/>
      </c>
      <c r="DH102" s="58" t="str">
        <f t="shared" si="114"/>
        <v/>
      </c>
      <c r="DI102" s="58" t="str">
        <f t="shared" si="115"/>
        <v/>
      </c>
      <c r="DJ102" s="58" t="str">
        <f t="shared" si="116"/>
        <v/>
      </c>
      <c r="DK102" s="58" t="str">
        <f t="shared" si="117"/>
        <v/>
      </c>
      <c r="DL102" s="58" t="str">
        <f t="shared" si="85"/>
        <v/>
      </c>
      <c r="DM102" s="168" t="str">
        <f t="shared" si="86"/>
        <v/>
      </c>
    </row>
    <row r="103" spans="1:117" x14ac:dyDescent="0.25">
      <c r="A103" s="5" t="str">
        <f>A$96&amp;"."&amp;COUNTA(A$96:A102)</f>
        <v>Б1.В.ДВ.7</v>
      </c>
      <c r="B103" s="93"/>
      <c r="C103" s="88"/>
      <c r="D103" s="89"/>
      <c r="E103" s="89"/>
      <c r="F103" s="89"/>
      <c r="G103" s="90"/>
      <c r="H103" s="88"/>
      <c r="I103" s="89"/>
      <c r="J103" s="89"/>
      <c r="K103" s="89"/>
      <c r="L103" s="90"/>
      <c r="M103" s="88"/>
      <c r="N103" s="89"/>
      <c r="O103" s="89"/>
      <c r="P103" s="89"/>
      <c r="Q103" s="90"/>
      <c r="R103" s="88"/>
      <c r="S103" s="89"/>
      <c r="T103" s="89"/>
      <c r="U103" s="89"/>
      <c r="V103" s="90"/>
      <c r="W103" s="88"/>
      <c r="X103" s="89"/>
      <c r="Y103" s="89"/>
      <c r="Z103" s="89"/>
      <c r="AA103" s="90"/>
      <c r="AB103" s="88"/>
      <c r="AC103" s="89"/>
      <c r="AD103" s="89"/>
      <c r="AE103" s="89"/>
      <c r="AF103" s="90"/>
      <c r="AG103" s="89"/>
      <c r="AH103" s="155">
        <v>0</v>
      </c>
      <c r="AI103" s="155">
        <v>0</v>
      </c>
      <c r="AJ103" s="155">
        <v>0</v>
      </c>
      <c r="AK103" s="155">
        <v>0</v>
      </c>
      <c r="AL103" s="57"/>
      <c r="AM103" s="57" t="str">
        <f>IF(ПланОО!H103&gt;0,ПланОО!I103/ПланОО!H103,"-")</f>
        <v>-</v>
      </c>
      <c r="AN103" s="136"/>
      <c r="AO103" s="58"/>
      <c r="AP103" s="58"/>
      <c r="AQ103" s="58">
        <f t="shared" ca="1" si="113"/>
        <v>0</v>
      </c>
      <c r="AR103" s="58">
        <f t="shared" ca="1" si="109"/>
        <v>0</v>
      </c>
      <c r="AS103" s="58">
        <f t="shared" ca="1" si="109"/>
        <v>0</v>
      </c>
      <c r="AT103" s="58">
        <f t="shared" ca="1" si="109"/>
        <v>0</v>
      </c>
      <c r="AU103" s="58">
        <f t="shared" ca="1" si="109"/>
        <v>0</v>
      </c>
      <c r="AV103" s="58">
        <f t="shared" ca="1" si="109"/>
        <v>0</v>
      </c>
      <c r="AW103" s="58"/>
      <c r="AX103" s="58" t="str">
        <f t="shared" ca="1" si="57"/>
        <v/>
      </c>
      <c r="AY103" s="58" t="str">
        <f t="shared" ca="1" si="58"/>
        <v/>
      </c>
      <c r="AZ103" s="58" t="str">
        <f t="shared" ca="1" si="59"/>
        <v/>
      </c>
      <c r="BA103" s="58" t="str">
        <f t="shared" ca="1" si="60"/>
        <v/>
      </c>
      <c r="BB103" s="58" t="str">
        <f t="shared" ca="1" si="61"/>
        <v/>
      </c>
      <c r="BC103" s="58" t="str">
        <f t="shared" ca="1" si="62"/>
        <v/>
      </c>
      <c r="BD103" s="58"/>
      <c r="BE103" s="58" t="str">
        <f t="shared" ca="1" si="63"/>
        <v xml:space="preserve">     </v>
      </c>
      <c r="BF103" s="58" t="str">
        <f t="shared" ca="1" si="64"/>
        <v/>
      </c>
      <c r="BG103" s="58" t="str">
        <f t="shared" ca="1" si="65"/>
        <v/>
      </c>
      <c r="BH103" s="58"/>
      <c r="BI103" s="58">
        <f t="shared" ca="1" si="110"/>
        <v>0</v>
      </c>
      <c r="BJ103" s="58">
        <f t="shared" ca="1" si="110"/>
        <v>0</v>
      </c>
      <c r="BK103" s="58">
        <f t="shared" ca="1" si="110"/>
        <v>0</v>
      </c>
      <c r="BL103" s="58">
        <f t="shared" ca="1" si="110"/>
        <v>0</v>
      </c>
      <c r="BM103" s="58">
        <f t="shared" ca="1" si="110"/>
        <v>0</v>
      </c>
      <c r="BN103" s="58">
        <f t="shared" ca="1" si="110"/>
        <v>0</v>
      </c>
      <c r="BO103" s="58"/>
      <c r="BP103" s="58" t="str">
        <f t="shared" ca="1" si="66"/>
        <v/>
      </c>
      <c r="BQ103" s="58" t="str">
        <f t="shared" ca="1" si="67"/>
        <v/>
      </c>
      <c r="BR103" s="58" t="str">
        <f t="shared" ca="1" si="68"/>
        <v/>
      </c>
      <c r="BS103" s="58" t="str">
        <f t="shared" ca="1" si="69"/>
        <v/>
      </c>
      <c r="BT103" s="58" t="str">
        <f t="shared" ca="1" si="70"/>
        <v/>
      </c>
      <c r="BU103" s="58" t="str">
        <f t="shared" ca="1" si="71"/>
        <v/>
      </c>
      <c r="BV103" s="58"/>
      <c r="BW103" s="58" t="str">
        <f t="shared" ca="1" si="72"/>
        <v xml:space="preserve">     </v>
      </c>
      <c r="BX103" s="58" t="str">
        <f t="shared" ca="1" si="73"/>
        <v/>
      </c>
      <c r="BY103" s="58" t="str">
        <f t="shared" ca="1" si="74"/>
        <v/>
      </c>
      <c r="BZ103" s="58"/>
      <c r="CA103" s="58" t="str">
        <f t="shared" ca="1" si="111"/>
        <v/>
      </c>
      <c r="CB103" s="58" t="str">
        <f t="shared" ca="1" si="111"/>
        <v/>
      </c>
      <c r="CC103" s="58" t="str">
        <f t="shared" ca="1" si="111"/>
        <v/>
      </c>
      <c r="CD103" s="58" t="str">
        <f t="shared" ca="1" si="111"/>
        <v/>
      </c>
      <c r="CE103" s="58" t="str">
        <f t="shared" ca="1" si="111"/>
        <v/>
      </c>
      <c r="CF103" s="58" t="str">
        <f t="shared" ca="1" si="111"/>
        <v/>
      </c>
      <c r="CG103" s="58"/>
      <c r="CH103" s="58" t="str">
        <f t="shared" ca="1" si="75"/>
        <v xml:space="preserve">     </v>
      </c>
      <c r="CI103" s="58" t="str">
        <f t="shared" ca="1" si="76"/>
        <v/>
      </c>
      <c r="CJ103" s="58" t="str">
        <f t="shared" ca="1" si="77"/>
        <v/>
      </c>
      <c r="CK103" s="58"/>
      <c r="CL103" s="58" t="str">
        <f t="shared" ca="1" si="112"/>
        <v/>
      </c>
      <c r="CM103" s="58" t="str">
        <f t="shared" ca="1" si="112"/>
        <v/>
      </c>
      <c r="CN103" s="58" t="str">
        <f t="shared" ca="1" si="112"/>
        <v/>
      </c>
      <c r="CO103" s="58" t="str">
        <f t="shared" ca="1" si="112"/>
        <v/>
      </c>
      <c r="CP103" s="58" t="str">
        <f t="shared" ca="1" si="112"/>
        <v/>
      </c>
      <c r="CQ103" s="58" t="str">
        <f t="shared" ca="1" si="112"/>
        <v/>
      </c>
      <c r="CR103" s="58"/>
      <c r="CS103" s="58" t="str">
        <f t="shared" ca="1" si="78"/>
        <v xml:space="preserve">     </v>
      </c>
      <c r="CT103" s="58" t="str">
        <f t="shared" ca="1" si="79"/>
        <v/>
      </c>
      <c r="CU103" s="58" t="str">
        <f t="shared" ca="1" si="80"/>
        <v/>
      </c>
      <c r="DH103" s="58" t="str">
        <f t="shared" si="114"/>
        <v/>
      </c>
      <c r="DI103" s="58" t="str">
        <f t="shared" si="115"/>
        <v/>
      </c>
      <c r="DJ103" s="58" t="str">
        <f t="shared" si="116"/>
        <v/>
      </c>
      <c r="DK103" s="58" t="str">
        <f t="shared" si="117"/>
        <v/>
      </c>
      <c r="DL103" s="58" t="str">
        <f t="shared" si="85"/>
        <v/>
      </c>
      <c r="DM103" s="168" t="str">
        <f t="shared" si="86"/>
        <v/>
      </c>
    </row>
    <row r="104" spans="1:117" x14ac:dyDescent="0.25">
      <c r="A104" s="5" t="str">
        <f>A$96&amp;"."&amp;COUNTA(A$96:A103)</f>
        <v>Б1.В.ДВ.8</v>
      </c>
      <c r="B104" s="93"/>
      <c r="C104" s="88"/>
      <c r="D104" s="89"/>
      <c r="E104" s="89"/>
      <c r="F104" s="89"/>
      <c r="G104" s="90"/>
      <c r="H104" s="88"/>
      <c r="I104" s="89"/>
      <c r="J104" s="89"/>
      <c r="K104" s="89"/>
      <c r="L104" s="90"/>
      <c r="M104" s="88"/>
      <c r="N104" s="89"/>
      <c r="O104" s="89"/>
      <c r="P104" s="89"/>
      <c r="Q104" s="90"/>
      <c r="R104" s="88"/>
      <c r="S104" s="89"/>
      <c r="T104" s="89"/>
      <c r="U104" s="89"/>
      <c r="V104" s="90"/>
      <c r="W104" s="88"/>
      <c r="X104" s="89"/>
      <c r="Y104" s="89"/>
      <c r="Z104" s="89"/>
      <c r="AA104" s="90"/>
      <c r="AB104" s="88"/>
      <c r="AC104" s="89"/>
      <c r="AD104" s="89"/>
      <c r="AE104" s="89"/>
      <c r="AF104" s="90"/>
      <c r="AG104" s="89"/>
      <c r="AH104" s="155">
        <v>0</v>
      </c>
      <c r="AI104" s="155">
        <v>0</v>
      </c>
      <c r="AJ104" s="155">
        <v>0</v>
      </c>
      <c r="AK104" s="155">
        <v>0</v>
      </c>
      <c r="AL104" s="57"/>
      <c r="AM104" s="57" t="str">
        <f>IF(ПланОО!H104&gt;0,ПланОО!I104/ПланОО!H104,"-")</f>
        <v>-</v>
      </c>
      <c r="AN104" s="136"/>
      <c r="AO104" s="58"/>
      <c r="AP104" s="58"/>
      <c r="AQ104" s="58">
        <f t="shared" ca="1" si="113"/>
        <v>0</v>
      </c>
      <c r="AR104" s="58">
        <f t="shared" ca="1" si="109"/>
        <v>0</v>
      </c>
      <c r="AS104" s="58">
        <f t="shared" ca="1" si="109"/>
        <v>0</v>
      </c>
      <c r="AT104" s="58">
        <f t="shared" ca="1" si="109"/>
        <v>0</v>
      </c>
      <c r="AU104" s="58">
        <f t="shared" ca="1" si="109"/>
        <v>0</v>
      </c>
      <c r="AV104" s="58">
        <f t="shared" ca="1" si="109"/>
        <v>0</v>
      </c>
      <c r="AW104" s="58"/>
      <c r="AX104" s="58" t="str">
        <f t="shared" ca="1" si="57"/>
        <v/>
      </c>
      <c r="AY104" s="58" t="str">
        <f t="shared" ca="1" si="58"/>
        <v/>
      </c>
      <c r="AZ104" s="58" t="str">
        <f t="shared" ca="1" si="59"/>
        <v/>
      </c>
      <c r="BA104" s="58" t="str">
        <f t="shared" ca="1" si="60"/>
        <v/>
      </c>
      <c r="BB104" s="58" t="str">
        <f t="shared" ca="1" si="61"/>
        <v/>
      </c>
      <c r="BC104" s="58" t="str">
        <f t="shared" ca="1" si="62"/>
        <v/>
      </c>
      <c r="BD104" s="58"/>
      <c r="BE104" s="58" t="str">
        <f t="shared" ca="1" si="63"/>
        <v xml:space="preserve">     </v>
      </c>
      <c r="BF104" s="58" t="str">
        <f t="shared" ca="1" si="64"/>
        <v/>
      </c>
      <c r="BG104" s="58" t="str">
        <f t="shared" ca="1" si="65"/>
        <v/>
      </c>
      <c r="BH104" s="58"/>
      <c r="BI104" s="58">
        <f t="shared" ca="1" si="110"/>
        <v>0</v>
      </c>
      <c r="BJ104" s="58">
        <f t="shared" ca="1" si="110"/>
        <v>0</v>
      </c>
      <c r="BK104" s="58">
        <f t="shared" ca="1" si="110"/>
        <v>0</v>
      </c>
      <c r="BL104" s="58">
        <f t="shared" ca="1" si="110"/>
        <v>0</v>
      </c>
      <c r="BM104" s="58">
        <f t="shared" ca="1" si="110"/>
        <v>0</v>
      </c>
      <c r="BN104" s="58">
        <f t="shared" ca="1" si="110"/>
        <v>0</v>
      </c>
      <c r="BO104" s="58"/>
      <c r="BP104" s="58" t="str">
        <f t="shared" ca="1" si="66"/>
        <v/>
      </c>
      <c r="BQ104" s="58" t="str">
        <f t="shared" ca="1" si="67"/>
        <v/>
      </c>
      <c r="BR104" s="58" t="str">
        <f t="shared" ca="1" si="68"/>
        <v/>
      </c>
      <c r="BS104" s="58" t="str">
        <f t="shared" ca="1" si="69"/>
        <v/>
      </c>
      <c r="BT104" s="58" t="str">
        <f t="shared" ca="1" si="70"/>
        <v/>
      </c>
      <c r="BU104" s="58" t="str">
        <f t="shared" ca="1" si="71"/>
        <v/>
      </c>
      <c r="BV104" s="58"/>
      <c r="BW104" s="58" t="str">
        <f t="shared" ca="1" si="72"/>
        <v xml:space="preserve">     </v>
      </c>
      <c r="BX104" s="58" t="str">
        <f t="shared" ca="1" si="73"/>
        <v/>
      </c>
      <c r="BY104" s="58" t="str">
        <f t="shared" ca="1" si="74"/>
        <v/>
      </c>
      <c r="BZ104" s="58"/>
      <c r="CA104" s="58" t="str">
        <f t="shared" ca="1" si="111"/>
        <v/>
      </c>
      <c r="CB104" s="58" t="str">
        <f t="shared" ca="1" si="111"/>
        <v/>
      </c>
      <c r="CC104" s="58" t="str">
        <f t="shared" ca="1" si="111"/>
        <v/>
      </c>
      <c r="CD104" s="58" t="str">
        <f t="shared" ca="1" si="111"/>
        <v/>
      </c>
      <c r="CE104" s="58" t="str">
        <f t="shared" ca="1" si="111"/>
        <v/>
      </c>
      <c r="CF104" s="58" t="str">
        <f t="shared" ca="1" si="111"/>
        <v/>
      </c>
      <c r="CG104" s="58"/>
      <c r="CH104" s="58" t="str">
        <f t="shared" ca="1" si="75"/>
        <v xml:space="preserve">     </v>
      </c>
      <c r="CI104" s="58" t="str">
        <f t="shared" ca="1" si="76"/>
        <v/>
      </c>
      <c r="CJ104" s="58" t="str">
        <f t="shared" ca="1" si="77"/>
        <v/>
      </c>
      <c r="CK104" s="58"/>
      <c r="CL104" s="58" t="str">
        <f t="shared" ca="1" si="112"/>
        <v/>
      </c>
      <c r="CM104" s="58" t="str">
        <f t="shared" ca="1" si="112"/>
        <v/>
      </c>
      <c r="CN104" s="58" t="str">
        <f t="shared" ca="1" si="112"/>
        <v/>
      </c>
      <c r="CO104" s="58" t="str">
        <f t="shared" ca="1" si="112"/>
        <v/>
      </c>
      <c r="CP104" s="58" t="str">
        <f t="shared" ca="1" si="112"/>
        <v/>
      </c>
      <c r="CQ104" s="58" t="str">
        <f t="shared" ca="1" si="112"/>
        <v/>
      </c>
      <c r="CR104" s="58"/>
      <c r="CS104" s="58" t="str">
        <f t="shared" ca="1" si="78"/>
        <v xml:space="preserve">     </v>
      </c>
      <c r="CT104" s="58" t="str">
        <f t="shared" ca="1" si="79"/>
        <v/>
      </c>
      <c r="CU104" s="58" t="str">
        <f t="shared" ca="1" si="80"/>
        <v/>
      </c>
      <c r="DH104" s="58" t="str">
        <f t="shared" si="114"/>
        <v/>
      </c>
      <c r="DI104" s="58" t="str">
        <f t="shared" si="115"/>
        <v/>
      </c>
      <c r="DJ104" s="58" t="str">
        <f t="shared" si="116"/>
        <v/>
      </c>
      <c r="DK104" s="58" t="str">
        <f t="shared" si="117"/>
        <v/>
      </c>
      <c r="DL104" s="58" t="str">
        <f t="shared" si="85"/>
        <v/>
      </c>
      <c r="DM104" s="168" t="str">
        <f t="shared" si="86"/>
        <v/>
      </c>
    </row>
    <row r="105" spans="1:117" x14ac:dyDescent="0.25">
      <c r="A105" s="5" t="str">
        <f>A$96&amp;"."&amp;COUNTA(A$96:A104)</f>
        <v>Б1.В.ДВ.9</v>
      </c>
      <c r="B105" s="92"/>
      <c r="C105" s="88"/>
      <c r="D105" s="89"/>
      <c r="E105" s="89"/>
      <c r="F105" s="89"/>
      <c r="G105" s="90"/>
      <c r="H105" s="88"/>
      <c r="I105" s="91"/>
      <c r="J105" s="91"/>
      <c r="K105" s="89"/>
      <c r="L105" s="90"/>
      <c r="M105" s="88"/>
      <c r="N105" s="89"/>
      <c r="O105" s="89"/>
      <c r="P105" s="89"/>
      <c r="Q105" s="90"/>
      <c r="R105" s="88"/>
      <c r="S105" s="89"/>
      <c r="T105" s="89"/>
      <c r="U105" s="89"/>
      <c r="V105" s="90"/>
      <c r="W105" s="88"/>
      <c r="X105" s="89"/>
      <c r="Y105" s="89"/>
      <c r="Z105" s="89"/>
      <c r="AA105" s="90"/>
      <c r="AB105" s="88"/>
      <c r="AC105" s="89"/>
      <c r="AD105" s="89"/>
      <c r="AE105" s="89"/>
      <c r="AF105" s="90"/>
      <c r="AG105" s="89"/>
      <c r="AH105" s="155">
        <v>0</v>
      </c>
      <c r="AI105" s="155">
        <v>0</v>
      </c>
      <c r="AJ105" s="155">
        <v>0</v>
      </c>
      <c r="AK105" s="155">
        <v>0</v>
      </c>
      <c r="AL105" s="57"/>
      <c r="AM105" s="57" t="str">
        <f>IF(ПланОО!H105&gt;0,ПланОО!I105/ПланОО!H105,"-")</f>
        <v>-</v>
      </c>
      <c r="AN105" s="136"/>
      <c r="AO105" s="58"/>
      <c r="AP105" s="58"/>
      <c r="AQ105" s="58">
        <f t="shared" ca="1" si="113"/>
        <v>0</v>
      </c>
      <c r="AR105" s="58">
        <f t="shared" ref="AR105:AV114" ca="1" si="118">IF(OFFSET($G105,0,(AR$2-1)*5,1,1)=$AW$2,-1*AR$2,IF(OFFSET($G105,0,(AR$2-1)*5,1,1)=$AW$3,AR$2,0))</f>
        <v>0</v>
      </c>
      <c r="AS105" s="58">
        <f t="shared" ca="1" si="118"/>
        <v>0</v>
      </c>
      <c r="AT105" s="58">
        <f t="shared" ca="1" si="118"/>
        <v>0</v>
      </c>
      <c r="AU105" s="58">
        <f t="shared" ca="1" si="118"/>
        <v>0</v>
      </c>
      <c r="AV105" s="58">
        <f t="shared" ca="1" si="118"/>
        <v>0</v>
      </c>
      <c r="AW105" s="58"/>
      <c r="AX105" s="58" t="str">
        <f t="shared" ca="1" si="57"/>
        <v/>
      </c>
      <c r="AY105" s="58" t="str">
        <f t="shared" ca="1" si="58"/>
        <v/>
      </c>
      <c r="AZ105" s="58" t="str">
        <f t="shared" ca="1" si="59"/>
        <v/>
      </c>
      <c r="BA105" s="58" t="str">
        <f t="shared" ca="1" si="60"/>
        <v/>
      </c>
      <c r="BB105" s="58" t="str">
        <f t="shared" ca="1" si="61"/>
        <v/>
      </c>
      <c r="BC105" s="58" t="str">
        <f t="shared" ca="1" si="62"/>
        <v/>
      </c>
      <c r="BD105" s="58"/>
      <c r="BE105" s="58" t="str">
        <f t="shared" ca="1" si="63"/>
        <v xml:space="preserve">     </v>
      </c>
      <c r="BF105" s="58" t="str">
        <f t="shared" ca="1" si="64"/>
        <v/>
      </c>
      <c r="BG105" s="58" t="str">
        <f t="shared" ca="1" si="65"/>
        <v/>
      </c>
      <c r="BH105" s="58"/>
      <c r="BI105" s="58">
        <f t="shared" ref="BI105:BN114" ca="1" si="119">IF(OFFSET($G105,0,(BI$2-1)*5,1,1)=$BO$1,-1*BI$2,IF(OFFSET($G105,0,(BI$2-1)*5,1,1)=$BO$3,BI$2,0))</f>
        <v>0</v>
      </c>
      <c r="BJ105" s="58">
        <f t="shared" ca="1" si="119"/>
        <v>0</v>
      </c>
      <c r="BK105" s="58">
        <f t="shared" ca="1" si="119"/>
        <v>0</v>
      </c>
      <c r="BL105" s="58">
        <f t="shared" ca="1" si="119"/>
        <v>0</v>
      </c>
      <c r="BM105" s="58">
        <f t="shared" ca="1" si="119"/>
        <v>0</v>
      </c>
      <c r="BN105" s="58">
        <f t="shared" ca="1" si="119"/>
        <v>0</v>
      </c>
      <c r="BO105" s="58"/>
      <c r="BP105" s="58" t="str">
        <f t="shared" ca="1" si="66"/>
        <v/>
      </c>
      <c r="BQ105" s="58" t="str">
        <f t="shared" ca="1" si="67"/>
        <v/>
      </c>
      <c r="BR105" s="58" t="str">
        <f t="shared" ca="1" si="68"/>
        <v/>
      </c>
      <c r="BS105" s="58" t="str">
        <f t="shared" ca="1" si="69"/>
        <v/>
      </c>
      <c r="BT105" s="58" t="str">
        <f t="shared" ca="1" si="70"/>
        <v/>
      </c>
      <c r="BU105" s="58" t="str">
        <f t="shared" ca="1" si="71"/>
        <v/>
      </c>
      <c r="BV105" s="58"/>
      <c r="BW105" s="58" t="str">
        <f t="shared" ca="1" si="72"/>
        <v xml:space="preserve">     </v>
      </c>
      <c r="BX105" s="58" t="str">
        <f t="shared" ca="1" si="73"/>
        <v/>
      </c>
      <c r="BY105" s="58" t="str">
        <f t="shared" ca="1" si="74"/>
        <v/>
      </c>
      <c r="BZ105" s="58"/>
      <c r="CA105" s="58" t="str">
        <f t="shared" ref="CA105:CF114" ca="1" si="120">IF(SUM(OFFSET($D105,0,(CA$2-1)*5,1,3))&gt;$CH$2,CA$2,"")</f>
        <v/>
      </c>
      <c r="CB105" s="58" t="str">
        <f t="shared" ca="1" si="120"/>
        <v/>
      </c>
      <c r="CC105" s="58" t="str">
        <f t="shared" ca="1" si="120"/>
        <v/>
      </c>
      <c r="CD105" s="58" t="str">
        <f t="shared" ca="1" si="120"/>
        <v/>
      </c>
      <c r="CE105" s="58" t="str">
        <f t="shared" ca="1" si="120"/>
        <v/>
      </c>
      <c r="CF105" s="58" t="str">
        <f t="shared" ca="1" si="120"/>
        <v/>
      </c>
      <c r="CG105" s="58"/>
      <c r="CH105" s="58" t="str">
        <f t="shared" ca="1" si="75"/>
        <v xml:space="preserve">     </v>
      </c>
      <c r="CI105" s="58" t="str">
        <f t="shared" ca="1" si="76"/>
        <v/>
      </c>
      <c r="CJ105" s="58" t="str">
        <f t="shared" ca="1" si="77"/>
        <v/>
      </c>
      <c r="CK105" s="58"/>
      <c r="CL105" s="58" t="str">
        <f t="shared" ref="CL105:CQ114" ca="1" si="121">IF(OFFSET($G105,0,(CL$2-1)*5,1,1)=$CR$1,CL$2,"")</f>
        <v/>
      </c>
      <c r="CM105" s="58" t="str">
        <f t="shared" ca="1" si="121"/>
        <v/>
      </c>
      <c r="CN105" s="58" t="str">
        <f t="shared" ca="1" si="121"/>
        <v/>
      </c>
      <c r="CO105" s="58" t="str">
        <f t="shared" ca="1" si="121"/>
        <v/>
      </c>
      <c r="CP105" s="58" t="str">
        <f t="shared" ca="1" si="121"/>
        <v/>
      </c>
      <c r="CQ105" s="58" t="str">
        <f t="shared" ca="1" si="121"/>
        <v/>
      </c>
      <c r="CR105" s="58"/>
      <c r="CS105" s="58" t="str">
        <f t="shared" ca="1" si="78"/>
        <v xml:space="preserve">     </v>
      </c>
      <c r="CT105" s="58" t="str">
        <f t="shared" ca="1" si="79"/>
        <v/>
      </c>
      <c r="CU105" s="58" t="str">
        <f t="shared" ca="1" si="80"/>
        <v/>
      </c>
      <c r="DH105" s="58" t="str">
        <f t="shared" si="114"/>
        <v/>
      </c>
      <c r="DI105" s="58" t="str">
        <f t="shared" si="115"/>
        <v/>
      </c>
      <c r="DJ105" s="58" t="str">
        <f t="shared" si="116"/>
        <v/>
      </c>
      <c r="DK105" s="58" t="str">
        <f t="shared" si="117"/>
        <v/>
      </c>
      <c r="DL105" s="58" t="str">
        <f t="shared" si="85"/>
        <v/>
      </c>
      <c r="DM105" s="168" t="str">
        <f t="shared" si="86"/>
        <v/>
      </c>
    </row>
    <row r="106" spans="1:117" x14ac:dyDescent="0.25">
      <c r="A106" s="5" t="str">
        <f>A$96&amp;"."&amp;COUNTA(A$96:A105)</f>
        <v>Б1.В.ДВ.10</v>
      </c>
      <c r="B106" s="92"/>
      <c r="C106" s="88"/>
      <c r="D106" s="89"/>
      <c r="E106" s="89"/>
      <c r="F106" s="89"/>
      <c r="G106" s="90"/>
      <c r="H106" s="88"/>
      <c r="I106" s="91"/>
      <c r="J106" s="91"/>
      <c r="K106" s="89"/>
      <c r="L106" s="90"/>
      <c r="M106" s="88"/>
      <c r="N106" s="89"/>
      <c r="O106" s="89"/>
      <c r="P106" s="89"/>
      <c r="Q106" s="90"/>
      <c r="R106" s="88"/>
      <c r="S106" s="89"/>
      <c r="T106" s="89"/>
      <c r="U106" s="89"/>
      <c r="V106" s="90"/>
      <c r="W106" s="88"/>
      <c r="X106" s="89"/>
      <c r="Y106" s="89"/>
      <c r="Z106" s="89"/>
      <c r="AA106" s="90"/>
      <c r="AB106" s="88"/>
      <c r="AC106" s="89"/>
      <c r="AD106" s="89"/>
      <c r="AE106" s="89"/>
      <c r="AF106" s="90"/>
      <c r="AG106" s="89"/>
      <c r="AH106" s="155">
        <v>0</v>
      </c>
      <c r="AI106" s="155">
        <v>0</v>
      </c>
      <c r="AJ106" s="155">
        <v>0</v>
      </c>
      <c r="AK106" s="155">
        <v>0</v>
      </c>
      <c r="AL106" s="57"/>
      <c r="AM106" s="57" t="str">
        <f>IF(ПланОО!H106&gt;0,ПланОО!I106/ПланОО!H106,"-")</f>
        <v>-</v>
      </c>
      <c r="AN106" s="136"/>
      <c r="AO106" s="58"/>
      <c r="AP106" s="58"/>
      <c r="AQ106" s="58">
        <f t="shared" ca="1" si="113"/>
        <v>0</v>
      </c>
      <c r="AR106" s="58">
        <f t="shared" ca="1" si="118"/>
        <v>0</v>
      </c>
      <c r="AS106" s="58">
        <f t="shared" ca="1" si="118"/>
        <v>0</v>
      </c>
      <c r="AT106" s="58">
        <f t="shared" ca="1" si="118"/>
        <v>0</v>
      </c>
      <c r="AU106" s="58">
        <f t="shared" ca="1" si="118"/>
        <v>0</v>
      </c>
      <c r="AV106" s="58">
        <f t="shared" ca="1" si="118"/>
        <v>0</v>
      </c>
      <c r="AW106" s="58"/>
      <c r="AX106" s="58" t="str">
        <f t="shared" ca="1" si="57"/>
        <v/>
      </c>
      <c r="AY106" s="58" t="str">
        <f t="shared" ca="1" si="58"/>
        <v/>
      </c>
      <c r="AZ106" s="58" t="str">
        <f t="shared" ca="1" si="59"/>
        <v/>
      </c>
      <c r="BA106" s="58" t="str">
        <f t="shared" ca="1" si="60"/>
        <v/>
      </c>
      <c r="BB106" s="58" t="str">
        <f t="shared" ca="1" si="61"/>
        <v/>
      </c>
      <c r="BC106" s="58" t="str">
        <f t="shared" ca="1" si="62"/>
        <v/>
      </c>
      <c r="BD106" s="58"/>
      <c r="BE106" s="58" t="str">
        <f t="shared" ca="1" si="63"/>
        <v xml:space="preserve">     </v>
      </c>
      <c r="BF106" s="58" t="str">
        <f t="shared" ca="1" si="64"/>
        <v/>
      </c>
      <c r="BG106" s="58" t="str">
        <f t="shared" ca="1" si="65"/>
        <v/>
      </c>
      <c r="BH106" s="58"/>
      <c r="BI106" s="58">
        <f t="shared" ca="1" si="119"/>
        <v>0</v>
      </c>
      <c r="BJ106" s="58">
        <f t="shared" ca="1" si="119"/>
        <v>0</v>
      </c>
      <c r="BK106" s="58">
        <f t="shared" ca="1" si="119"/>
        <v>0</v>
      </c>
      <c r="BL106" s="58">
        <f t="shared" ca="1" si="119"/>
        <v>0</v>
      </c>
      <c r="BM106" s="58">
        <f t="shared" ca="1" si="119"/>
        <v>0</v>
      </c>
      <c r="BN106" s="58">
        <f t="shared" ca="1" si="119"/>
        <v>0</v>
      </c>
      <c r="BO106" s="58"/>
      <c r="BP106" s="58" t="str">
        <f t="shared" ca="1" si="66"/>
        <v/>
      </c>
      <c r="BQ106" s="58" t="str">
        <f t="shared" ca="1" si="67"/>
        <v/>
      </c>
      <c r="BR106" s="58" t="str">
        <f t="shared" ca="1" si="68"/>
        <v/>
      </c>
      <c r="BS106" s="58" t="str">
        <f t="shared" ca="1" si="69"/>
        <v/>
      </c>
      <c r="BT106" s="58" t="str">
        <f t="shared" ca="1" si="70"/>
        <v/>
      </c>
      <c r="BU106" s="58" t="str">
        <f t="shared" ca="1" si="71"/>
        <v/>
      </c>
      <c r="BV106" s="58"/>
      <c r="BW106" s="58" t="str">
        <f t="shared" ca="1" si="72"/>
        <v xml:space="preserve">     </v>
      </c>
      <c r="BX106" s="58" t="str">
        <f t="shared" ca="1" si="73"/>
        <v/>
      </c>
      <c r="BY106" s="58" t="str">
        <f t="shared" ca="1" si="74"/>
        <v/>
      </c>
      <c r="BZ106" s="58"/>
      <c r="CA106" s="58" t="str">
        <f t="shared" ca="1" si="120"/>
        <v/>
      </c>
      <c r="CB106" s="58" t="str">
        <f t="shared" ca="1" si="120"/>
        <v/>
      </c>
      <c r="CC106" s="58" t="str">
        <f t="shared" ca="1" si="120"/>
        <v/>
      </c>
      <c r="CD106" s="58" t="str">
        <f t="shared" ca="1" si="120"/>
        <v/>
      </c>
      <c r="CE106" s="58" t="str">
        <f t="shared" ca="1" si="120"/>
        <v/>
      </c>
      <c r="CF106" s="58" t="str">
        <f t="shared" ca="1" si="120"/>
        <v/>
      </c>
      <c r="CG106" s="58"/>
      <c r="CH106" s="58" t="str">
        <f t="shared" ca="1" si="75"/>
        <v xml:space="preserve">     </v>
      </c>
      <c r="CI106" s="58" t="str">
        <f t="shared" ca="1" si="76"/>
        <v/>
      </c>
      <c r="CJ106" s="58" t="str">
        <f t="shared" ca="1" si="77"/>
        <v/>
      </c>
      <c r="CK106" s="58"/>
      <c r="CL106" s="58" t="str">
        <f t="shared" ca="1" si="121"/>
        <v/>
      </c>
      <c r="CM106" s="58" t="str">
        <f t="shared" ca="1" si="121"/>
        <v/>
      </c>
      <c r="CN106" s="58" t="str">
        <f t="shared" ca="1" si="121"/>
        <v/>
      </c>
      <c r="CO106" s="58" t="str">
        <f t="shared" ca="1" si="121"/>
        <v/>
      </c>
      <c r="CP106" s="58" t="str">
        <f t="shared" ca="1" si="121"/>
        <v/>
      </c>
      <c r="CQ106" s="58" t="str">
        <f t="shared" ca="1" si="121"/>
        <v/>
      </c>
      <c r="CR106" s="58"/>
      <c r="CS106" s="58" t="str">
        <f t="shared" ca="1" si="78"/>
        <v xml:space="preserve">     </v>
      </c>
      <c r="CT106" s="58" t="str">
        <f t="shared" ca="1" si="79"/>
        <v/>
      </c>
      <c r="CU106" s="58" t="str">
        <f t="shared" ca="1" si="80"/>
        <v/>
      </c>
      <c r="DH106" s="58" t="str">
        <f t="shared" si="114"/>
        <v/>
      </c>
      <c r="DI106" s="58" t="str">
        <f t="shared" si="115"/>
        <v/>
      </c>
      <c r="DJ106" s="58" t="str">
        <f t="shared" si="116"/>
        <v/>
      </c>
      <c r="DK106" s="58" t="str">
        <f t="shared" si="117"/>
        <v/>
      </c>
      <c r="DL106" s="58" t="str">
        <f t="shared" si="85"/>
        <v/>
      </c>
      <c r="DM106" s="168" t="str">
        <f t="shared" si="86"/>
        <v/>
      </c>
    </row>
    <row r="107" spans="1:117" x14ac:dyDescent="0.25">
      <c r="A107" s="5" t="str">
        <f>A$96&amp;"."&amp;COUNTA(A$96:A106)</f>
        <v>Б1.В.ДВ.11</v>
      </c>
      <c r="B107" s="92"/>
      <c r="C107" s="88"/>
      <c r="D107" s="89"/>
      <c r="E107" s="89"/>
      <c r="F107" s="89"/>
      <c r="G107" s="90"/>
      <c r="H107" s="88"/>
      <c r="I107" s="91"/>
      <c r="J107" s="91"/>
      <c r="K107" s="89"/>
      <c r="L107" s="90"/>
      <c r="M107" s="88"/>
      <c r="N107" s="89"/>
      <c r="O107" s="89"/>
      <c r="P107" s="89"/>
      <c r="Q107" s="90"/>
      <c r="R107" s="88"/>
      <c r="S107" s="89"/>
      <c r="T107" s="89"/>
      <c r="U107" s="89"/>
      <c r="V107" s="90"/>
      <c r="W107" s="88"/>
      <c r="X107" s="89"/>
      <c r="Y107" s="89"/>
      <c r="Z107" s="89"/>
      <c r="AA107" s="90"/>
      <c r="AB107" s="88"/>
      <c r="AC107" s="89"/>
      <c r="AD107" s="89"/>
      <c r="AE107" s="89"/>
      <c r="AF107" s="90"/>
      <c r="AG107" s="89"/>
      <c r="AH107" s="155">
        <v>0</v>
      </c>
      <c r="AI107" s="155">
        <v>0</v>
      </c>
      <c r="AJ107" s="155">
        <v>0</v>
      </c>
      <c r="AK107" s="155">
        <v>0</v>
      </c>
      <c r="AL107" s="57"/>
      <c r="AM107" s="57" t="str">
        <f>IF(ПланОО!H107&gt;0,ПланОО!I107/ПланОО!H107,"-")</f>
        <v>-</v>
      </c>
      <c r="AN107" s="136"/>
      <c r="AO107" s="58"/>
      <c r="AP107" s="58"/>
      <c r="AQ107" s="58">
        <f t="shared" ca="1" si="113"/>
        <v>0</v>
      </c>
      <c r="AR107" s="58">
        <f t="shared" ca="1" si="118"/>
        <v>0</v>
      </c>
      <c r="AS107" s="58">
        <f t="shared" ca="1" si="118"/>
        <v>0</v>
      </c>
      <c r="AT107" s="58">
        <f t="shared" ca="1" si="118"/>
        <v>0</v>
      </c>
      <c r="AU107" s="58">
        <f t="shared" ca="1" si="118"/>
        <v>0</v>
      </c>
      <c r="AV107" s="58">
        <f t="shared" ca="1" si="118"/>
        <v>0</v>
      </c>
      <c r="AW107" s="58"/>
      <c r="AX107" s="58" t="str">
        <f t="shared" ca="1" si="57"/>
        <v/>
      </c>
      <c r="AY107" s="58" t="str">
        <f t="shared" ca="1" si="58"/>
        <v/>
      </c>
      <c r="AZ107" s="58" t="str">
        <f t="shared" ca="1" si="59"/>
        <v/>
      </c>
      <c r="BA107" s="58" t="str">
        <f t="shared" ca="1" si="60"/>
        <v/>
      </c>
      <c r="BB107" s="58" t="str">
        <f t="shared" ca="1" si="61"/>
        <v/>
      </c>
      <c r="BC107" s="58" t="str">
        <f t="shared" ca="1" si="62"/>
        <v/>
      </c>
      <c r="BD107" s="58"/>
      <c r="BE107" s="58" t="str">
        <f t="shared" ca="1" si="63"/>
        <v xml:space="preserve">     </v>
      </c>
      <c r="BF107" s="58" t="str">
        <f t="shared" ca="1" si="64"/>
        <v/>
      </c>
      <c r="BG107" s="58" t="str">
        <f t="shared" ca="1" si="65"/>
        <v/>
      </c>
      <c r="BH107" s="58"/>
      <c r="BI107" s="58">
        <f t="shared" ca="1" si="119"/>
        <v>0</v>
      </c>
      <c r="BJ107" s="58">
        <f t="shared" ca="1" si="119"/>
        <v>0</v>
      </c>
      <c r="BK107" s="58">
        <f t="shared" ca="1" si="119"/>
        <v>0</v>
      </c>
      <c r="BL107" s="58">
        <f t="shared" ca="1" si="119"/>
        <v>0</v>
      </c>
      <c r="BM107" s="58">
        <f t="shared" ca="1" si="119"/>
        <v>0</v>
      </c>
      <c r="BN107" s="58">
        <f t="shared" ca="1" si="119"/>
        <v>0</v>
      </c>
      <c r="BO107" s="58"/>
      <c r="BP107" s="58" t="str">
        <f t="shared" ca="1" si="66"/>
        <v/>
      </c>
      <c r="BQ107" s="58" t="str">
        <f t="shared" ca="1" si="67"/>
        <v/>
      </c>
      <c r="BR107" s="58" t="str">
        <f t="shared" ca="1" si="68"/>
        <v/>
      </c>
      <c r="BS107" s="58" t="str">
        <f t="shared" ca="1" si="69"/>
        <v/>
      </c>
      <c r="BT107" s="58" t="str">
        <f t="shared" ca="1" si="70"/>
        <v/>
      </c>
      <c r="BU107" s="58" t="str">
        <f t="shared" ca="1" si="71"/>
        <v/>
      </c>
      <c r="BV107" s="58"/>
      <c r="BW107" s="58" t="str">
        <f t="shared" ca="1" si="72"/>
        <v xml:space="preserve">     </v>
      </c>
      <c r="BX107" s="58" t="str">
        <f t="shared" ca="1" si="73"/>
        <v/>
      </c>
      <c r="BY107" s="58" t="str">
        <f t="shared" ca="1" si="74"/>
        <v/>
      </c>
      <c r="BZ107" s="58"/>
      <c r="CA107" s="58" t="str">
        <f t="shared" ca="1" si="120"/>
        <v/>
      </c>
      <c r="CB107" s="58" t="str">
        <f t="shared" ca="1" si="120"/>
        <v/>
      </c>
      <c r="CC107" s="58" t="str">
        <f t="shared" ca="1" si="120"/>
        <v/>
      </c>
      <c r="CD107" s="58" t="str">
        <f t="shared" ca="1" si="120"/>
        <v/>
      </c>
      <c r="CE107" s="58" t="str">
        <f t="shared" ca="1" si="120"/>
        <v/>
      </c>
      <c r="CF107" s="58" t="str">
        <f t="shared" ca="1" si="120"/>
        <v/>
      </c>
      <c r="CG107" s="58"/>
      <c r="CH107" s="58" t="str">
        <f t="shared" ca="1" si="75"/>
        <v xml:space="preserve">     </v>
      </c>
      <c r="CI107" s="58" t="str">
        <f t="shared" ca="1" si="76"/>
        <v/>
      </c>
      <c r="CJ107" s="58" t="str">
        <f t="shared" ca="1" si="77"/>
        <v/>
      </c>
      <c r="CK107" s="58"/>
      <c r="CL107" s="58" t="str">
        <f t="shared" ca="1" si="121"/>
        <v/>
      </c>
      <c r="CM107" s="58" t="str">
        <f t="shared" ca="1" si="121"/>
        <v/>
      </c>
      <c r="CN107" s="58" t="str">
        <f t="shared" ca="1" si="121"/>
        <v/>
      </c>
      <c r="CO107" s="58" t="str">
        <f t="shared" ca="1" si="121"/>
        <v/>
      </c>
      <c r="CP107" s="58" t="str">
        <f t="shared" ca="1" si="121"/>
        <v/>
      </c>
      <c r="CQ107" s="58" t="str">
        <f t="shared" ca="1" si="121"/>
        <v/>
      </c>
      <c r="CR107" s="58"/>
      <c r="CS107" s="58" t="str">
        <f t="shared" ca="1" si="78"/>
        <v xml:space="preserve">     </v>
      </c>
      <c r="CT107" s="58" t="str">
        <f t="shared" ca="1" si="79"/>
        <v/>
      </c>
      <c r="CU107" s="58" t="str">
        <f t="shared" ca="1" si="80"/>
        <v/>
      </c>
      <c r="DH107" s="58" t="str">
        <f t="shared" si="114"/>
        <v/>
      </c>
      <c r="DI107" s="58" t="str">
        <f t="shared" si="115"/>
        <v/>
      </c>
      <c r="DJ107" s="58" t="str">
        <f t="shared" si="116"/>
        <v/>
      </c>
      <c r="DK107" s="58" t="str">
        <f t="shared" si="117"/>
        <v/>
      </c>
      <c r="DL107" s="58" t="str">
        <f t="shared" si="85"/>
        <v/>
      </c>
      <c r="DM107" s="168" t="str">
        <f t="shared" si="86"/>
        <v/>
      </c>
    </row>
    <row r="108" spans="1:117" x14ac:dyDescent="0.25">
      <c r="A108" s="5" t="str">
        <f>A$96&amp;"."&amp;COUNTA(A$96:A107)</f>
        <v>Б1.В.ДВ.12</v>
      </c>
      <c r="B108" s="92"/>
      <c r="C108" s="88"/>
      <c r="D108" s="89"/>
      <c r="E108" s="89"/>
      <c r="F108" s="89"/>
      <c r="G108" s="90"/>
      <c r="H108" s="88"/>
      <c r="I108" s="91"/>
      <c r="J108" s="91"/>
      <c r="K108" s="89"/>
      <c r="L108" s="90"/>
      <c r="M108" s="88"/>
      <c r="N108" s="89"/>
      <c r="O108" s="89"/>
      <c r="P108" s="89"/>
      <c r="Q108" s="90"/>
      <c r="R108" s="88"/>
      <c r="S108" s="89"/>
      <c r="T108" s="89"/>
      <c r="U108" s="89"/>
      <c r="V108" s="90"/>
      <c r="W108" s="88"/>
      <c r="X108" s="89"/>
      <c r="Y108" s="89"/>
      <c r="Z108" s="89"/>
      <c r="AA108" s="90"/>
      <c r="AB108" s="88"/>
      <c r="AC108" s="89"/>
      <c r="AD108" s="89"/>
      <c r="AE108" s="89"/>
      <c r="AF108" s="90"/>
      <c r="AG108" s="89"/>
      <c r="AH108" s="155">
        <v>0</v>
      </c>
      <c r="AI108" s="155">
        <v>0</v>
      </c>
      <c r="AJ108" s="155">
        <v>0</v>
      </c>
      <c r="AK108" s="155">
        <v>0</v>
      </c>
      <c r="AL108" s="57"/>
      <c r="AM108" s="57" t="str">
        <f>IF(ПланОО!H108&gt;0,ПланОО!I108/ПланОО!H108,"-")</f>
        <v>-</v>
      </c>
      <c r="AN108" s="136"/>
      <c r="AO108" s="58"/>
      <c r="AP108" s="58"/>
      <c r="AQ108" s="58">
        <f t="shared" ca="1" si="113"/>
        <v>0</v>
      </c>
      <c r="AR108" s="58">
        <f t="shared" ca="1" si="118"/>
        <v>0</v>
      </c>
      <c r="AS108" s="58">
        <f t="shared" ca="1" si="118"/>
        <v>0</v>
      </c>
      <c r="AT108" s="58">
        <f t="shared" ca="1" si="118"/>
        <v>0</v>
      </c>
      <c r="AU108" s="58">
        <f t="shared" ca="1" si="118"/>
        <v>0</v>
      </c>
      <c r="AV108" s="58">
        <f t="shared" ca="1" si="118"/>
        <v>0</v>
      </c>
      <c r="AW108" s="58"/>
      <c r="AX108" s="58" t="str">
        <f t="shared" ref="AX108:AX140" ca="1" si="122">IF(AQ108&lt;0,-1*AQ108&amp;$BD$1,IF(AQ108&gt;0,AQ108,""))</f>
        <v/>
      </c>
      <c r="AY108" s="58" t="str">
        <f t="shared" ref="AY108:AY140" ca="1" si="123">IF(AR108&lt;0,-1*AR108&amp;$BD$1,IF(AR108&gt;0,AR108,""))</f>
        <v/>
      </c>
      <c r="AZ108" s="58" t="str">
        <f t="shared" ref="AZ108:AZ140" ca="1" si="124">IF(AS108&lt;0,-1*AS108&amp;$BD$1,IF(AS108&gt;0,AS108,""))</f>
        <v/>
      </c>
      <c r="BA108" s="58" t="str">
        <f t="shared" ref="BA108:BA140" ca="1" si="125">IF(AT108&lt;0,-1*AT108&amp;$BD$1,IF(AT108&gt;0,AT108,""))</f>
        <v/>
      </c>
      <c r="BB108" s="58" t="str">
        <f t="shared" ref="BB108:BB140" ca="1" si="126">IF(AU108&lt;0,-1*AU108&amp;$BD$1,IF(AU108&gt;0,AU108,""))</f>
        <v/>
      </c>
      <c r="BC108" s="58" t="str">
        <f t="shared" ref="BC108:BC140" ca="1" si="127">IF(AV108&lt;0,-1*AV108&amp;$BD$1,IF(AV108&gt;0,AV108,""))</f>
        <v/>
      </c>
      <c r="BD108" s="58"/>
      <c r="BE108" s="58" t="str">
        <f t="shared" ref="BE108:BE140" ca="1" si="128">AX108&amp;" "&amp;AY108&amp;" "&amp;AZ108&amp;" "&amp;BA108&amp;" "&amp;BB108&amp;" "&amp;BC108</f>
        <v xml:space="preserve">     </v>
      </c>
      <c r="BF108" s="58" t="str">
        <f t="shared" ref="BF108:BF140" ca="1" si="129">TRIM(BE108)</f>
        <v/>
      </c>
      <c r="BG108" s="58" t="str">
        <f t="shared" ref="BG108:BG140" ca="1" si="130">SUBSTITUTE(BF108," ",",")</f>
        <v/>
      </c>
      <c r="BH108" s="58"/>
      <c r="BI108" s="58">
        <f t="shared" ca="1" si="119"/>
        <v>0</v>
      </c>
      <c r="BJ108" s="58">
        <f t="shared" ca="1" si="119"/>
        <v>0</v>
      </c>
      <c r="BK108" s="58">
        <f t="shared" ca="1" si="119"/>
        <v>0</v>
      </c>
      <c r="BL108" s="58">
        <f t="shared" ca="1" si="119"/>
        <v>0</v>
      </c>
      <c r="BM108" s="58">
        <f t="shared" ca="1" si="119"/>
        <v>0</v>
      </c>
      <c r="BN108" s="58">
        <f t="shared" ca="1" si="119"/>
        <v>0</v>
      </c>
      <c r="BO108" s="58"/>
      <c r="BP108" s="58" t="str">
        <f t="shared" ref="BP108:BP140" ca="1" si="131">IF(BI108&lt;0,-1*BI108&amp;$BV$1,IF(BI108&gt;0,BI108,""))</f>
        <v/>
      </c>
      <c r="BQ108" s="58" t="str">
        <f t="shared" ref="BQ108:BQ140" ca="1" si="132">IF(BJ108&lt;0,-1*BJ108&amp;$BV$1,IF(BJ108&gt;0,BJ108,""))</f>
        <v/>
      </c>
      <c r="BR108" s="58" t="str">
        <f t="shared" ref="BR108:BR140" ca="1" si="133">IF(BK108&lt;0,-1*BK108&amp;$BV$1,IF(BK108&gt;0,BK108,""))</f>
        <v/>
      </c>
      <c r="BS108" s="58" t="str">
        <f t="shared" ref="BS108:BS140" ca="1" si="134">IF(BL108&lt;0,-1*BL108&amp;$BV$1,IF(BL108&gt;0,BL108,""))</f>
        <v/>
      </c>
      <c r="BT108" s="58" t="str">
        <f t="shared" ref="BT108:BT140" ca="1" si="135">IF(BM108&lt;0,-1*BM108&amp;$BV$1,IF(BM108&gt;0,BM108,""))</f>
        <v/>
      </c>
      <c r="BU108" s="58" t="str">
        <f t="shared" ref="BU108:BU140" ca="1" si="136">IF(BN108&lt;0,-1*BN108&amp;$BV$1,IF(BN108&gt;0,BN108,""))</f>
        <v/>
      </c>
      <c r="BV108" s="58"/>
      <c r="BW108" s="58" t="str">
        <f t="shared" ref="BW108:BW140" ca="1" si="137">BP108&amp;" "&amp;BQ108&amp;" "&amp;BR108&amp;" "&amp;BS108&amp;" "&amp;BT108&amp;" "&amp;BU108</f>
        <v xml:space="preserve">     </v>
      </c>
      <c r="BX108" s="58" t="str">
        <f t="shared" ref="BX108:BX140" ca="1" si="138">TRIM(BW108)</f>
        <v/>
      </c>
      <c r="BY108" s="58" t="str">
        <f t="shared" ref="BY108:BY140" ca="1" si="139">SUBSTITUTE(BX108," ",",")</f>
        <v/>
      </c>
      <c r="BZ108" s="58"/>
      <c r="CA108" s="58" t="str">
        <f t="shared" ca="1" si="120"/>
        <v/>
      </c>
      <c r="CB108" s="58" t="str">
        <f t="shared" ca="1" si="120"/>
        <v/>
      </c>
      <c r="CC108" s="58" t="str">
        <f t="shared" ca="1" si="120"/>
        <v/>
      </c>
      <c r="CD108" s="58" t="str">
        <f t="shared" ca="1" si="120"/>
        <v/>
      </c>
      <c r="CE108" s="58" t="str">
        <f t="shared" ca="1" si="120"/>
        <v/>
      </c>
      <c r="CF108" s="58" t="str">
        <f t="shared" ca="1" si="120"/>
        <v/>
      </c>
      <c r="CG108" s="58"/>
      <c r="CH108" s="58" t="str">
        <f t="shared" ref="CH108:CH140" ca="1" si="140">CA108&amp;" "&amp;CB108&amp;" "&amp;CC108&amp;" "&amp;CD108&amp;" "&amp;CE108&amp;" "&amp;CF108</f>
        <v xml:space="preserve">     </v>
      </c>
      <c r="CI108" s="58" t="str">
        <f t="shared" ref="CI108:CI140" ca="1" si="141">TRIM(CH108)</f>
        <v/>
      </c>
      <c r="CJ108" s="58" t="str">
        <f t="shared" ref="CJ108:CJ140" ca="1" si="142">SUBSTITUTE(CI108," ",",")</f>
        <v/>
      </c>
      <c r="CK108" s="58"/>
      <c r="CL108" s="58" t="str">
        <f t="shared" ca="1" si="121"/>
        <v/>
      </c>
      <c r="CM108" s="58" t="str">
        <f t="shared" ca="1" si="121"/>
        <v/>
      </c>
      <c r="CN108" s="58" t="str">
        <f t="shared" ca="1" si="121"/>
        <v/>
      </c>
      <c r="CO108" s="58" t="str">
        <f t="shared" ca="1" si="121"/>
        <v/>
      </c>
      <c r="CP108" s="58" t="str">
        <f t="shared" ca="1" si="121"/>
        <v/>
      </c>
      <c r="CQ108" s="58" t="str">
        <f t="shared" ca="1" si="121"/>
        <v/>
      </c>
      <c r="CR108" s="58"/>
      <c r="CS108" s="58" t="str">
        <f t="shared" ref="CS108:CS140" ca="1" si="143">CL108&amp;" "&amp;CM108&amp;" "&amp;CN108&amp;" "&amp;CO108&amp;" "&amp;CP108&amp;" "&amp;CQ108</f>
        <v xml:space="preserve">     </v>
      </c>
      <c r="CT108" s="58" t="str">
        <f t="shared" ref="CT108:CT140" ca="1" si="144">TRIM(CS108)</f>
        <v/>
      </c>
      <c r="CU108" s="58" t="str">
        <f t="shared" ref="CU108:CU140" ca="1" si="145">SUBSTITUTE(CT108," ",",")</f>
        <v/>
      </c>
      <c r="DH108" s="58" t="str">
        <f t="shared" si="114"/>
        <v/>
      </c>
      <c r="DI108" s="58" t="str">
        <f t="shared" si="115"/>
        <v/>
      </c>
      <c r="DJ108" s="58" t="str">
        <f t="shared" si="116"/>
        <v/>
      </c>
      <c r="DK108" s="58" t="str">
        <f t="shared" si="117"/>
        <v/>
      </c>
      <c r="DL108" s="58" t="str">
        <f t="shared" ref="DL108:DL140" si="146">DH108&amp;DI108&amp;DJ108&amp;DK108</f>
        <v/>
      </c>
      <c r="DM108" s="168" t="str">
        <f t="shared" ref="DM108:DM140" si="147">SUBSTITUTE(TRIM(DL108)," "," / ")</f>
        <v/>
      </c>
    </row>
    <row r="109" spans="1:117" x14ac:dyDescent="0.25">
      <c r="A109" s="5" t="str">
        <f>A$96&amp;"."&amp;COUNTA(A$96:A108)</f>
        <v>Б1.В.ДВ.13</v>
      </c>
      <c r="B109" s="92"/>
      <c r="C109" s="88"/>
      <c r="D109" s="89"/>
      <c r="E109" s="89"/>
      <c r="F109" s="89"/>
      <c r="G109" s="90"/>
      <c r="H109" s="88"/>
      <c r="I109" s="91"/>
      <c r="J109" s="91"/>
      <c r="K109" s="89"/>
      <c r="L109" s="90"/>
      <c r="M109" s="88"/>
      <c r="N109" s="89"/>
      <c r="O109" s="89"/>
      <c r="P109" s="89"/>
      <c r="Q109" s="90"/>
      <c r="R109" s="88"/>
      <c r="S109" s="89"/>
      <c r="T109" s="89"/>
      <c r="U109" s="89"/>
      <c r="V109" s="90"/>
      <c r="W109" s="88"/>
      <c r="X109" s="89"/>
      <c r="Y109" s="89"/>
      <c r="Z109" s="89"/>
      <c r="AA109" s="90"/>
      <c r="AB109" s="88"/>
      <c r="AC109" s="89"/>
      <c r="AD109" s="89"/>
      <c r="AE109" s="89"/>
      <c r="AF109" s="90"/>
      <c r="AG109" s="89"/>
      <c r="AH109" s="155">
        <v>0</v>
      </c>
      <c r="AI109" s="155">
        <v>0</v>
      </c>
      <c r="AJ109" s="155">
        <v>0</v>
      </c>
      <c r="AK109" s="155">
        <v>0</v>
      </c>
      <c r="AL109" s="57"/>
      <c r="AM109" s="57" t="str">
        <f>IF(ПланОО!H109&gt;0,ПланОО!I109/ПланОО!H109,"-")</f>
        <v>-</v>
      </c>
      <c r="AN109" s="136"/>
      <c r="AO109" s="58"/>
      <c r="AP109" s="58"/>
      <c r="AQ109" s="58">
        <f t="shared" ca="1" si="113"/>
        <v>0</v>
      </c>
      <c r="AR109" s="58">
        <f t="shared" ca="1" si="118"/>
        <v>0</v>
      </c>
      <c r="AS109" s="58">
        <f t="shared" ca="1" si="118"/>
        <v>0</v>
      </c>
      <c r="AT109" s="58">
        <f t="shared" ca="1" si="118"/>
        <v>0</v>
      </c>
      <c r="AU109" s="58">
        <f t="shared" ca="1" si="118"/>
        <v>0</v>
      </c>
      <c r="AV109" s="58">
        <f t="shared" ca="1" si="118"/>
        <v>0</v>
      </c>
      <c r="AW109" s="58"/>
      <c r="AX109" s="58" t="str">
        <f t="shared" ca="1" si="122"/>
        <v/>
      </c>
      <c r="AY109" s="58" t="str">
        <f t="shared" ca="1" si="123"/>
        <v/>
      </c>
      <c r="AZ109" s="58" t="str">
        <f t="shared" ca="1" si="124"/>
        <v/>
      </c>
      <c r="BA109" s="58" t="str">
        <f t="shared" ca="1" si="125"/>
        <v/>
      </c>
      <c r="BB109" s="58" t="str">
        <f t="shared" ca="1" si="126"/>
        <v/>
      </c>
      <c r="BC109" s="58" t="str">
        <f t="shared" ca="1" si="127"/>
        <v/>
      </c>
      <c r="BD109" s="58"/>
      <c r="BE109" s="58" t="str">
        <f t="shared" ca="1" si="128"/>
        <v xml:space="preserve">     </v>
      </c>
      <c r="BF109" s="58" t="str">
        <f t="shared" ca="1" si="129"/>
        <v/>
      </c>
      <c r="BG109" s="58" t="str">
        <f t="shared" ca="1" si="130"/>
        <v/>
      </c>
      <c r="BH109" s="58"/>
      <c r="BI109" s="58">
        <f t="shared" ca="1" si="119"/>
        <v>0</v>
      </c>
      <c r="BJ109" s="58">
        <f t="shared" ca="1" si="119"/>
        <v>0</v>
      </c>
      <c r="BK109" s="58">
        <f t="shared" ca="1" si="119"/>
        <v>0</v>
      </c>
      <c r="BL109" s="58">
        <f t="shared" ca="1" si="119"/>
        <v>0</v>
      </c>
      <c r="BM109" s="58">
        <f t="shared" ca="1" si="119"/>
        <v>0</v>
      </c>
      <c r="BN109" s="58">
        <f t="shared" ca="1" si="119"/>
        <v>0</v>
      </c>
      <c r="BO109" s="58"/>
      <c r="BP109" s="58" t="str">
        <f t="shared" ca="1" si="131"/>
        <v/>
      </c>
      <c r="BQ109" s="58" t="str">
        <f t="shared" ca="1" si="132"/>
        <v/>
      </c>
      <c r="BR109" s="58" t="str">
        <f t="shared" ca="1" si="133"/>
        <v/>
      </c>
      <c r="BS109" s="58" t="str">
        <f t="shared" ca="1" si="134"/>
        <v/>
      </c>
      <c r="BT109" s="58" t="str">
        <f t="shared" ca="1" si="135"/>
        <v/>
      </c>
      <c r="BU109" s="58" t="str">
        <f t="shared" ca="1" si="136"/>
        <v/>
      </c>
      <c r="BV109" s="58"/>
      <c r="BW109" s="58" t="str">
        <f t="shared" ca="1" si="137"/>
        <v xml:space="preserve">     </v>
      </c>
      <c r="BX109" s="58" t="str">
        <f t="shared" ca="1" si="138"/>
        <v/>
      </c>
      <c r="BY109" s="58" t="str">
        <f t="shared" ca="1" si="139"/>
        <v/>
      </c>
      <c r="BZ109" s="58"/>
      <c r="CA109" s="58" t="str">
        <f t="shared" ca="1" si="120"/>
        <v/>
      </c>
      <c r="CB109" s="58" t="str">
        <f t="shared" ca="1" si="120"/>
        <v/>
      </c>
      <c r="CC109" s="58" t="str">
        <f t="shared" ca="1" si="120"/>
        <v/>
      </c>
      <c r="CD109" s="58" t="str">
        <f t="shared" ca="1" si="120"/>
        <v/>
      </c>
      <c r="CE109" s="58" t="str">
        <f t="shared" ca="1" si="120"/>
        <v/>
      </c>
      <c r="CF109" s="58" t="str">
        <f t="shared" ca="1" si="120"/>
        <v/>
      </c>
      <c r="CG109" s="58"/>
      <c r="CH109" s="58" t="str">
        <f t="shared" ca="1" si="140"/>
        <v xml:space="preserve">     </v>
      </c>
      <c r="CI109" s="58" t="str">
        <f t="shared" ca="1" si="141"/>
        <v/>
      </c>
      <c r="CJ109" s="58" t="str">
        <f t="shared" ca="1" si="142"/>
        <v/>
      </c>
      <c r="CK109" s="58"/>
      <c r="CL109" s="58" t="str">
        <f t="shared" ca="1" si="121"/>
        <v/>
      </c>
      <c r="CM109" s="58" t="str">
        <f t="shared" ca="1" si="121"/>
        <v/>
      </c>
      <c r="CN109" s="58" t="str">
        <f t="shared" ca="1" si="121"/>
        <v/>
      </c>
      <c r="CO109" s="58" t="str">
        <f t="shared" ca="1" si="121"/>
        <v/>
      </c>
      <c r="CP109" s="58" t="str">
        <f t="shared" ca="1" si="121"/>
        <v/>
      </c>
      <c r="CQ109" s="58" t="str">
        <f t="shared" ca="1" si="121"/>
        <v/>
      </c>
      <c r="CR109" s="58"/>
      <c r="CS109" s="58" t="str">
        <f t="shared" ca="1" si="143"/>
        <v xml:space="preserve">     </v>
      </c>
      <c r="CT109" s="58" t="str">
        <f t="shared" ca="1" si="144"/>
        <v/>
      </c>
      <c r="CU109" s="58" t="str">
        <f t="shared" ca="1" si="145"/>
        <v/>
      </c>
      <c r="DH109" s="58" t="str">
        <f t="shared" si="114"/>
        <v/>
      </c>
      <c r="DI109" s="58" t="str">
        <f t="shared" si="115"/>
        <v/>
      </c>
      <c r="DJ109" s="58" t="str">
        <f t="shared" si="116"/>
        <v/>
      </c>
      <c r="DK109" s="58" t="str">
        <f t="shared" si="117"/>
        <v/>
      </c>
      <c r="DL109" s="58" t="str">
        <f t="shared" si="146"/>
        <v/>
      </c>
      <c r="DM109" s="168" t="str">
        <f t="shared" si="147"/>
        <v/>
      </c>
    </row>
    <row r="110" spans="1:117" x14ac:dyDescent="0.25">
      <c r="A110" s="5" t="str">
        <f>A$96&amp;"."&amp;COUNTA(A$96:A109)</f>
        <v>Б1.В.ДВ.14</v>
      </c>
      <c r="B110" s="92"/>
      <c r="C110" s="88"/>
      <c r="D110" s="89"/>
      <c r="E110" s="89"/>
      <c r="F110" s="89"/>
      <c r="G110" s="90"/>
      <c r="H110" s="88"/>
      <c r="I110" s="91"/>
      <c r="J110" s="91"/>
      <c r="K110" s="89"/>
      <c r="L110" s="90"/>
      <c r="M110" s="88"/>
      <c r="N110" s="89"/>
      <c r="O110" s="89"/>
      <c r="P110" s="89"/>
      <c r="Q110" s="90"/>
      <c r="R110" s="88"/>
      <c r="S110" s="89"/>
      <c r="T110" s="89"/>
      <c r="U110" s="89"/>
      <c r="V110" s="90"/>
      <c r="W110" s="88"/>
      <c r="X110" s="89"/>
      <c r="Y110" s="89"/>
      <c r="Z110" s="89"/>
      <c r="AA110" s="90"/>
      <c r="AB110" s="88"/>
      <c r="AC110" s="89"/>
      <c r="AD110" s="89"/>
      <c r="AE110" s="89"/>
      <c r="AF110" s="90"/>
      <c r="AG110" s="89"/>
      <c r="AH110" s="155">
        <v>0</v>
      </c>
      <c r="AI110" s="155">
        <v>0</v>
      </c>
      <c r="AJ110" s="155">
        <v>0</v>
      </c>
      <c r="AK110" s="155">
        <v>0</v>
      </c>
      <c r="AL110" s="57"/>
      <c r="AM110" s="57" t="str">
        <f>IF(ПланОО!H110&gt;0,ПланОО!I110/ПланОО!H110,"-")</f>
        <v>-</v>
      </c>
      <c r="AN110" s="136"/>
      <c r="AO110" s="58"/>
      <c r="AP110" s="58"/>
      <c r="AQ110" s="58">
        <f t="shared" ca="1" si="113"/>
        <v>0</v>
      </c>
      <c r="AR110" s="58">
        <f t="shared" ca="1" si="118"/>
        <v>0</v>
      </c>
      <c r="AS110" s="58">
        <f t="shared" ca="1" si="118"/>
        <v>0</v>
      </c>
      <c r="AT110" s="58">
        <f t="shared" ca="1" si="118"/>
        <v>0</v>
      </c>
      <c r="AU110" s="58">
        <f t="shared" ca="1" si="118"/>
        <v>0</v>
      </c>
      <c r="AV110" s="58">
        <f t="shared" ca="1" si="118"/>
        <v>0</v>
      </c>
      <c r="AW110" s="58"/>
      <c r="AX110" s="58" t="str">
        <f t="shared" ca="1" si="122"/>
        <v/>
      </c>
      <c r="AY110" s="58" t="str">
        <f t="shared" ca="1" si="123"/>
        <v/>
      </c>
      <c r="AZ110" s="58" t="str">
        <f t="shared" ca="1" si="124"/>
        <v/>
      </c>
      <c r="BA110" s="58" t="str">
        <f t="shared" ca="1" si="125"/>
        <v/>
      </c>
      <c r="BB110" s="58" t="str">
        <f t="shared" ca="1" si="126"/>
        <v/>
      </c>
      <c r="BC110" s="58" t="str">
        <f t="shared" ca="1" si="127"/>
        <v/>
      </c>
      <c r="BD110" s="58"/>
      <c r="BE110" s="58" t="str">
        <f t="shared" ca="1" si="128"/>
        <v xml:space="preserve">     </v>
      </c>
      <c r="BF110" s="58" t="str">
        <f t="shared" ca="1" si="129"/>
        <v/>
      </c>
      <c r="BG110" s="58" t="str">
        <f t="shared" ca="1" si="130"/>
        <v/>
      </c>
      <c r="BH110" s="58"/>
      <c r="BI110" s="58">
        <f t="shared" ca="1" si="119"/>
        <v>0</v>
      </c>
      <c r="BJ110" s="58">
        <f t="shared" ca="1" si="119"/>
        <v>0</v>
      </c>
      <c r="BK110" s="58">
        <f t="shared" ca="1" si="119"/>
        <v>0</v>
      </c>
      <c r="BL110" s="58">
        <f t="shared" ca="1" si="119"/>
        <v>0</v>
      </c>
      <c r="BM110" s="58">
        <f t="shared" ca="1" si="119"/>
        <v>0</v>
      </c>
      <c r="BN110" s="58">
        <f t="shared" ca="1" si="119"/>
        <v>0</v>
      </c>
      <c r="BO110" s="58"/>
      <c r="BP110" s="58" t="str">
        <f t="shared" ca="1" si="131"/>
        <v/>
      </c>
      <c r="BQ110" s="58" t="str">
        <f t="shared" ca="1" si="132"/>
        <v/>
      </c>
      <c r="BR110" s="58" t="str">
        <f t="shared" ca="1" si="133"/>
        <v/>
      </c>
      <c r="BS110" s="58" t="str">
        <f t="shared" ca="1" si="134"/>
        <v/>
      </c>
      <c r="BT110" s="58" t="str">
        <f t="shared" ca="1" si="135"/>
        <v/>
      </c>
      <c r="BU110" s="58" t="str">
        <f t="shared" ca="1" si="136"/>
        <v/>
      </c>
      <c r="BV110" s="58"/>
      <c r="BW110" s="58" t="str">
        <f t="shared" ca="1" si="137"/>
        <v xml:space="preserve">     </v>
      </c>
      <c r="BX110" s="58" t="str">
        <f t="shared" ca="1" si="138"/>
        <v/>
      </c>
      <c r="BY110" s="58" t="str">
        <f t="shared" ca="1" si="139"/>
        <v/>
      </c>
      <c r="BZ110" s="58"/>
      <c r="CA110" s="58" t="str">
        <f t="shared" ca="1" si="120"/>
        <v/>
      </c>
      <c r="CB110" s="58" t="str">
        <f t="shared" ca="1" si="120"/>
        <v/>
      </c>
      <c r="CC110" s="58" t="str">
        <f t="shared" ca="1" si="120"/>
        <v/>
      </c>
      <c r="CD110" s="58" t="str">
        <f t="shared" ca="1" si="120"/>
        <v/>
      </c>
      <c r="CE110" s="58" t="str">
        <f t="shared" ca="1" si="120"/>
        <v/>
      </c>
      <c r="CF110" s="58" t="str">
        <f t="shared" ca="1" si="120"/>
        <v/>
      </c>
      <c r="CG110" s="58"/>
      <c r="CH110" s="58" t="str">
        <f t="shared" ca="1" si="140"/>
        <v xml:space="preserve">     </v>
      </c>
      <c r="CI110" s="58" t="str">
        <f t="shared" ca="1" si="141"/>
        <v/>
      </c>
      <c r="CJ110" s="58" t="str">
        <f t="shared" ca="1" si="142"/>
        <v/>
      </c>
      <c r="CK110" s="58"/>
      <c r="CL110" s="58" t="str">
        <f t="shared" ca="1" si="121"/>
        <v/>
      </c>
      <c r="CM110" s="58" t="str">
        <f t="shared" ca="1" si="121"/>
        <v/>
      </c>
      <c r="CN110" s="58" t="str">
        <f t="shared" ca="1" si="121"/>
        <v/>
      </c>
      <c r="CO110" s="58" t="str">
        <f t="shared" ca="1" si="121"/>
        <v/>
      </c>
      <c r="CP110" s="58" t="str">
        <f t="shared" ca="1" si="121"/>
        <v/>
      </c>
      <c r="CQ110" s="58" t="str">
        <f t="shared" ca="1" si="121"/>
        <v/>
      </c>
      <c r="CR110" s="58"/>
      <c r="CS110" s="58" t="str">
        <f t="shared" ca="1" si="143"/>
        <v xml:space="preserve">     </v>
      </c>
      <c r="CT110" s="58" t="str">
        <f t="shared" ca="1" si="144"/>
        <v/>
      </c>
      <c r="CU110" s="58" t="str">
        <f t="shared" ca="1" si="145"/>
        <v/>
      </c>
      <c r="DH110" s="58" t="str">
        <f t="shared" si="114"/>
        <v/>
      </c>
      <c r="DI110" s="58" t="str">
        <f t="shared" si="115"/>
        <v/>
      </c>
      <c r="DJ110" s="58" t="str">
        <f t="shared" si="116"/>
        <v/>
      </c>
      <c r="DK110" s="58" t="str">
        <f t="shared" si="117"/>
        <v/>
      </c>
      <c r="DL110" s="58" t="str">
        <f t="shared" si="146"/>
        <v/>
      </c>
      <c r="DM110" s="168" t="str">
        <f t="shared" si="147"/>
        <v/>
      </c>
    </row>
    <row r="111" spans="1:117" x14ac:dyDescent="0.25">
      <c r="A111" s="5" t="str">
        <f>A$96&amp;"."&amp;COUNTA(A$96:A110)</f>
        <v>Б1.В.ДВ.15</v>
      </c>
      <c r="B111" s="92"/>
      <c r="C111" s="88"/>
      <c r="D111" s="89"/>
      <c r="E111" s="89"/>
      <c r="F111" s="89"/>
      <c r="G111" s="90"/>
      <c r="H111" s="88"/>
      <c r="I111" s="91"/>
      <c r="J111" s="91"/>
      <c r="K111" s="89"/>
      <c r="L111" s="90"/>
      <c r="M111" s="88"/>
      <c r="N111" s="89"/>
      <c r="O111" s="89"/>
      <c r="P111" s="89"/>
      <c r="Q111" s="90"/>
      <c r="R111" s="88"/>
      <c r="S111" s="89"/>
      <c r="T111" s="89"/>
      <c r="U111" s="89"/>
      <c r="V111" s="90"/>
      <c r="W111" s="88"/>
      <c r="X111" s="89"/>
      <c r="Y111" s="89"/>
      <c r="Z111" s="89"/>
      <c r="AA111" s="90"/>
      <c r="AB111" s="88"/>
      <c r="AC111" s="89"/>
      <c r="AD111" s="89"/>
      <c r="AE111" s="89"/>
      <c r="AF111" s="90"/>
      <c r="AG111" s="89"/>
      <c r="AH111" s="155">
        <v>0</v>
      </c>
      <c r="AI111" s="155">
        <v>0</v>
      </c>
      <c r="AJ111" s="155">
        <v>0</v>
      </c>
      <c r="AK111" s="155">
        <v>0</v>
      </c>
      <c r="AL111" s="57"/>
      <c r="AM111" s="57" t="str">
        <f>IF(ПланОО!H111&gt;0,ПланОО!I111/ПланОО!H111,"-")</f>
        <v>-</v>
      </c>
      <c r="AN111" s="136"/>
      <c r="AO111" s="58"/>
      <c r="AP111" s="58"/>
      <c r="AQ111" s="58">
        <f t="shared" ca="1" si="113"/>
        <v>0</v>
      </c>
      <c r="AR111" s="58">
        <f t="shared" ca="1" si="118"/>
        <v>0</v>
      </c>
      <c r="AS111" s="58">
        <f t="shared" ca="1" si="118"/>
        <v>0</v>
      </c>
      <c r="AT111" s="58">
        <f t="shared" ca="1" si="118"/>
        <v>0</v>
      </c>
      <c r="AU111" s="58">
        <f t="shared" ca="1" si="118"/>
        <v>0</v>
      </c>
      <c r="AV111" s="58">
        <f t="shared" ca="1" si="118"/>
        <v>0</v>
      </c>
      <c r="AW111" s="58"/>
      <c r="AX111" s="58" t="str">
        <f t="shared" ca="1" si="122"/>
        <v/>
      </c>
      <c r="AY111" s="58" t="str">
        <f t="shared" ca="1" si="123"/>
        <v/>
      </c>
      <c r="AZ111" s="58" t="str">
        <f t="shared" ca="1" si="124"/>
        <v/>
      </c>
      <c r="BA111" s="58" t="str">
        <f t="shared" ca="1" si="125"/>
        <v/>
      </c>
      <c r="BB111" s="58" t="str">
        <f t="shared" ca="1" si="126"/>
        <v/>
      </c>
      <c r="BC111" s="58" t="str">
        <f t="shared" ca="1" si="127"/>
        <v/>
      </c>
      <c r="BD111" s="58"/>
      <c r="BE111" s="58" t="str">
        <f t="shared" ca="1" si="128"/>
        <v xml:space="preserve">     </v>
      </c>
      <c r="BF111" s="58" t="str">
        <f t="shared" ca="1" si="129"/>
        <v/>
      </c>
      <c r="BG111" s="58" t="str">
        <f t="shared" ca="1" si="130"/>
        <v/>
      </c>
      <c r="BH111" s="58"/>
      <c r="BI111" s="58">
        <f t="shared" ca="1" si="119"/>
        <v>0</v>
      </c>
      <c r="BJ111" s="58">
        <f t="shared" ca="1" si="119"/>
        <v>0</v>
      </c>
      <c r="BK111" s="58">
        <f t="shared" ca="1" si="119"/>
        <v>0</v>
      </c>
      <c r="BL111" s="58">
        <f t="shared" ca="1" si="119"/>
        <v>0</v>
      </c>
      <c r="BM111" s="58">
        <f t="shared" ca="1" si="119"/>
        <v>0</v>
      </c>
      <c r="BN111" s="58">
        <f t="shared" ca="1" si="119"/>
        <v>0</v>
      </c>
      <c r="BO111" s="58"/>
      <c r="BP111" s="58" t="str">
        <f t="shared" ca="1" si="131"/>
        <v/>
      </c>
      <c r="BQ111" s="58" t="str">
        <f t="shared" ca="1" si="132"/>
        <v/>
      </c>
      <c r="BR111" s="58" t="str">
        <f t="shared" ca="1" si="133"/>
        <v/>
      </c>
      <c r="BS111" s="58" t="str">
        <f t="shared" ca="1" si="134"/>
        <v/>
      </c>
      <c r="BT111" s="58" t="str">
        <f t="shared" ca="1" si="135"/>
        <v/>
      </c>
      <c r="BU111" s="58" t="str">
        <f t="shared" ca="1" si="136"/>
        <v/>
      </c>
      <c r="BV111" s="58"/>
      <c r="BW111" s="58" t="str">
        <f t="shared" ca="1" si="137"/>
        <v xml:space="preserve">     </v>
      </c>
      <c r="BX111" s="58" t="str">
        <f t="shared" ca="1" si="138"/>
        <v/>
      </c>
      <c r="BY111" s="58" t="str">
        <f t="shared" ca="1" si="139"/>
        <v/>
      </c>
      <c r="BZ111" s="58"/>
      <c r="CA111" s="58" t="str">
        <f t="shared" ca="1" si="120"/>
        <v/>
      </c>
      <c r="CB111" s="58" t="str">
        <f t="shared" ca="1" si="120"/>
        <v/>
      </c>
      <c r="CC111" s="58" t="str">
        <f t="shared" ca="1" si="120"/>
        <v/>
      </c>
      <c r="CD111" s="58" t="str">
        <f t="shared" ca="1" si="120"/>
        <v/>
      </c>
      <c r="CE111" s="58" t="str">
        <f t="shared" ca="1" si="120"/>
        <v/>
      </c>
      <c r="CF111" s="58" t="str">
        <f t="shared" ca="1" si="120"/>
        <v/>
      </c>
      <c r="CG111" s="58"/>
      <c r="CH111" s="58" t="str">
        <f t="shared" ca="1" si="140"/>
        <v xml:space="preserve">     </v>
      </c>
      <c r="CI111" s="58" t="str">
        <f t="shared" ca="1" si="141"/>
        <v/>
      </c>
      <c r="CJ111" s="58" t="str">
        <f t="shared" ca="1" si="142"/>
        <v/>
      </c>
      <c r="CK111" s="58"/>
      <c r="CL111" s="58" t="str">
        <f t="shared" ca="1" si="121"/>
        <v/>
      </c>
      <c r="CM111" s="58" t="str">
        <f t="shared" ca="1" si="121"/>
        <v/>
      </c>
      <c r="CN111" s="58" t="str">
        <f t="shared" ca="1" si="121"/>
        <v/>
      </c>
      <c r="CO111" s="58" t="str">
        <f t="shared" ca="1" si="121"/>
        <v/>
      </c>
      <c r="CP111" s="58" t="str">
        <f t="shared" ca="1" si="121"/>
        <v/>
      </c>
      <c r="CQ111" s="58" t="str">
        <f t="shared" ca="1" si="121"/>
        <v/>
      </c>
      <c r="CR111" s="58"/>
      <c r="CS111" s="58" t="str">
        <f t="shared" ca="1" si="143"/>
        <v xml:space="preserve">     </v>
      </c>
      <c r="CT111" s="58" t="str">
        <f t="shared" ca="1" si="144"/>
        <v/>
      </c>
      <c r="CU111" s="58" t="str">
        <f t="shared" ca="1" si="145"/>
        <v/>
      </c>
      <c r="DH111" s="58" t="str">
        <f t="shared" si="114"/>
        <v/>
      </c>
      <c r="DI111" s="58" t="str">
        <f t="shared" si="115"/>
        <v/>
      </c>
      <c r="DJ111" s="58" t="str">
        <f t="shared" si="116"/>
        <v/>
      </c>
      <c r="DK111" s="58" t="str">
        <f t="shared" si="117"/>
        <v/>
      </c>
      <c r="DL111" s="58" t="str">
        <f t="shared" si="146"/>
        <v/>
      </c>
      <c r="DM111" s="168" t="str">
        <f t="shared" si="147"/>
        <v/>
      </c>
    </row>
    <row r="112" spans="1:117" x14ac:dyDescent="0.25">
      <c r="A112" s="5" t="str">
        <f>A$96&amp;"."&amp;COUNTA(A$96:A111)</f>
        <v>Б1.В.ДВ.16</v>
      </c>
      <c r="B112" s="92"/>
      <c r="C112" s="88"/>
      <c r="D112" s="89"/>
      <c r="E112" s="89"/>
      <c r="F112" s="89"/>
      <c r="G112" s="90"/>
      <c r="H112" s="88"/>
      <c r="I112" s="91"/>
      <c r="J112" s="91"/>
      <c r="K112" s="89"/>
      <c r="L112" s="90"/>
      <c r="M112" s="88"/>
      <c r="N112" s="89"/>
      <c r="O112" s="89"/>
      <c r="P112" s="89"/>
      <c r="Q112" s="90"/>
      <c r="R112" s="88"/>
      <c r="S112" s="89"/>
      <c r="T112" s="89"/>
      <c r="U112" s="89"/>
      <c r="V112" s="90"/>
      <c r="W112" s="88"/>
      <c r="X112" s="89"/>
      <c r="Y112" s="89"/>
      <c r="Z112" s="89"/>
      <c r="AA112" s="90"/>
      <c r="AB112" s="88"/>
      <c r="AC112" s="89"/>
      <c r="AD112" s="89"/>
      <c r="AE112" s="89"/>
      <c r="AF112" s="90"/>
      <c r="AG112" s="89"/>
      <c r="AH112" s="155">
        <v>0</v>
      </c>
      <c r="AI112" s="155">
        <v>0</v>
      </c>
      <c r="AJ112" s="155">
        <v>0</v>
      </c>
      <c r="AK112" s="155">
        <v>0</v>
      </c>
      <c r="AL112" s="57"/>
      <c r="AM112" s="57" t="str">
        <f>IF(ПланОО!H112&gt;0,ПланОО!I112/ПланОО!H112,"-")</f>
        <v>-</v>
      </c>
      <c r="AN112" s="136"/>
      <c r="AO112" s="58"/>
      <c r="AP112" s="58"/>
      <c r="AQ112" s="58">
        <f t="shared" ca="1" si="113"/>
        <v>0</v>
      </c>
      <c r="AR112" s="58">
        <f t="shared" ca="1" si="118"/>
        <v>0</v>
      </c>
      <c r="AS112" s="58">
        <f t="shared" ca="1" si="118"/>
        <v>0</v>
      </c>
      <c r="AT112" s="58">
        <f t="shared" ca="1" si="118"/>
        <v>0</v>
      </c>
      <c r="AU112" s="58">
        <f t="shared" ca="1" si="118"/>
        <v>0</v>
      </c>
      <c r="AV112" s="58">
        <f t="shared" ca="1" si="118"/>
        <v>0</v>
      </c>
      <c r="AW112" s="58"/>
      <c r="AX112" s="58" t="str">
        <f t="shared" ca="1" si="122"/>
        <v/>
      </c>
      <c r="AY112" s="58" t="str">
        <f t="shared" ca="1" si="123"/>
        <v/>
      </c>
      <c r="AZ112" s="58" t="str">
        <f t="shared" ca="1" si="124"/>
        <v/>
      </c>
      <c r="BA112" s="58" t="str">
        <f t="shared" ca="1" si="125"/>
        <v/>
      </c>
      <c r="BB112" s="58" t="str">
        <f t="shared" ca="1" si="126"/>
        <v/>
      </c>
      <c r="BC112" s="58" t="str">
        <f t="shared" ca="1" si="127"/>
        <v/>
      </c>
      <c r="BD112" s="58"/>
      <c r="BE112" s="58" t="str">
        <f t="shared" ca="1" si="128"/>
        <v xml:space="preserve">     </v>
      </c>
      <c r="BF112" s="58" t="str">
        <f t="shared" ca="1" si="129"/>
        <v/>
      </c>
      <c r="BG112" s="58" t="str">
        <f t="shared" ca="1" si="130"/>
        <v/>
      </c>
      <c r="BH112" s="58"/>
      <c r="BI112" s="58">
        <f t="shared" ca="1" si="119"/>
        <v>0</v>
      </c>
      <c r="BJ112" s="58">
        <f t="shared" ca="1" si="119"/>
        <v>0</v>
      </c>
      <c r="BK112" s="58">
        <f t="shared" ca="1" si="119"/>
        <v>0</v>
      </c>
      <c r="BL112" s="58">
        <f t="shared" ca="1" si="119"/>
        <v>0</v>
      </c>
      <c r="BM112" s="58">
        <f t="shared" ca="1" si="119"/>
        <v>0</v>
      </c>
      <c r="BN112" s="58">
        <f t="shared" ca="1" si="119"/>
        <v>0</v>
      </c>
      <c r="BO112" s="58"/>
      <c r="BP112" s="58" t="str">
        <f t="shared" ca="1" si="131"/>
        <v/>
      </c>
      <c r="BQ112" s="58" t="str">
        <f t="shared" ca="1" si="132"/>
        <v/>
      </c>
      <c r="BR112" s="58" t="str">
        <f t="shared" ca="1" si="133"/>
        <v/>
      </c>
      <c r="BS112" s="58" t="str">
        <f t="shared" ca="1" si="134"/>
        <v/>
      </c>
      <c r="BT112" s="58" t="str">
        <f t="shared" ca="1" si="135"/>
        <v/>
      </c>
      <c r="BU112" s="58" t="str">
        <f t="shared" ca="1" si="136"/>
        <v/>
      </c>
      <c r="BV112" s="58"/>
      <c r="BW112" s="58" t="str">
        <f t="shared" ca="1" si="137"/>
        <v xml:space="preserve">     </v>
      </c>
      <c r="BX112" s="58" t="str">
        <f t="shared" ca="1" si="138"/>
        <v/>
      </c>
      <c r="BY112" s="58" t="str">
        <f t="shared" ca="1" si="139"/>
        <v/>
      </c>
      <c r="BZ112" s="58"/>
      <c r="CA112" s="58" t="str">
        <f t="shared" ca="1" si="120"/>
        <v/>
      </c>
      <c r="CB112" s="58" t="str">
        <f t="shared" ca="1" si="120"/>
        <v/>
      </c>
      <c r="CC112" s="58" t="str">
        <f t="shared" ca="1" si="120"/>
        <v/>
      </c>
      <c r="CD112" s="58" t="str">
        <f t="shared" ca="1" si="120"/>
        <v/>
      </c>
      <c r="CE112" s="58" t="str">
        <f t="shared" ca="1" si="120"/>
        <v/>
      </c>
      <c r="CF112" s="58" t="str">
        <f t="shared" ca="1" si="120"/>
        <v/>
      </c>
      <c r="CG112" s="58"/>
      <c r="CH112" s="58" t="str">
        <f t="shared" ca="1" si="140"/>
        <v xml:space="preserve">     </v>
      </c>
      <c r="CI112" s="58" t="str">
        <f t="shared" ca="1" si="141"/>
        <v/>
      </c>
      <c r="CJ112" s="58" t="str">
        <f t="shared" ca="1" si="142"/>
        <v/>
      </c>
      <c r="CK112" s="58"/>
      <c r="CL112" s="58" t="str">
        <f t="shared" ca="1" si="121"/>
        <v/>
      </c>
      <c r="CM112" s="58" t="str">
        <f t="shared" ca="1" si="121"/>
        <v/>
      </c>
      <c r="CN112" s="58" t="str">
        <f t="shared" ca="1" si="121"/>
        <v/>
      </c>
      <c r="CO112" s="58" t="str">
        <f t="shared" ca="1" si="121"/>
        <v/>
      </c>
      <c r="CP112" s="58" t="str">
        <f t="shared" ca="1" si="121"/>
        <v/>
      </c>
      <c r="CQ112" s="58" t="str">
        <f t="shared" ca="1" si="121"/>
        <v/>
      </c>
      <c r="CR112" s="58"/>
      <c r="CS112" s="58" t="str">
        <f t="shared" ca="1" si="143"/>
        <v xml:space="preserve">     </v>
      </c>
      <c r="CT112" s="58" t="str">
        <f t="shared" ca="1" si="144"/>
        <v/>
      </c>
      <c r="CU112" s="58" t="str">
        <f t="shared" ca="1" si="145"/>
        <v/>
      </c>
      <c r="DH112" s="58" t="str">
        <f t="shared" si="114"/>
        <v/>
      </c>
      <c r="DI112" s="58" t="str">
        <f t="shared" si="115"/>
        <v/>
      </c>
      <c r="DJ112" s="58" t="str">
        <f t="shared" si="116"/>
        <v/>
      </c>
      <c r="DK112" s="58" t="str">
        <f t="shared" si="117"/>
        <v/>
      </c>
      <c r="DL112" s="58" t="str">
        <f t="shared" si="146"/>
        <v/>
      </c>
      <c r="DM112" s="168" t="str">
        <f t="shared" si="147"/>
        <v/>
      </c>
    </row>
    <row r="113" spans="1:117" x14ac:dyDescent="0.25">
      <c r="A113" s="5" t="str">
        <f>A$96&amp;"."&amp;COUNTA(A$96:A112)</f>
        <v>Б1.В.ДВ.17</v>
      </c>
      <c r="B113" s="92"/>
      <c r="C113" s="88"/>
      <c r="D113" s="89"/>
      <c r="E113" s="89"/>
      <c r="F113" s="89"/>
      <c r="G113" s="90"/>
      <c r="H113" s="88"/>
      <c r="I113" s="91"/>
      <c r="J113" s="91"/>
      <c r="K113" s="89"/>
      <c r="L113" s="90"/>
      <c r="M113" s="88"/>
      <c r="N113" s="89"/>
      <c r="O113" s="89"/>
      <c r="P113" s="89"/>
      <c r="Q113" s="90"/>
      <c r="R113" s="88"/>
      <c r="S113" s="89"/>
      <c r="T113" s="89"/>
      <c r="U113" s="89"/>
      <c r="V113" s="90"/>
      <c r="W113" s="88"/>
      <c r="X113" s="89"/>
      <c r="Y113" s="89"/>
      <c r="Z113" s="89"/>
      <c r="AA113" s="90"/>
      <c r="AB113" s="88"/>
      <c r="AC113" s="89"/>
      <c r="AD113" s="89"/>
      <c r="AE113" s="89"/>
      <c r="AF113" s="90"/>
      <c r="AG113" s="89"/>
      <c r="AH113" s="155">
        <v>0</v>
      </c>
      <c r="AI113" s="155">
        <v>0</v>
      </c>
      <c r="AJ113" s="155">
        <v>0</v>
      </c>
      <c r="AK113" s="155">
        <v>0</v>
      </c>
      <c r="AL113" s="57"/>
      <c r="AM113" s="57" t="str">
        <f>IF(ПланОО!H113&gt;0,ПланОО!I113/ПланОО!H113,"-")</f>
        <v>-</v>
      </c>
      <c r="AN113" s="136"/>
      <c r="AO113" s="58"/>
      <c r="AP113" s="58"/>
      <c r="AQ113" s="58">
        <f t="shared" ca="1" si="113"/>
        <v>0</v>
      </c>
      <c r="AR113" s="58">
        <f t="shared" ca="1" si="118"/>
        <v>0</v>
      </c>
      <c r="AS113" s="58">
        <f t="shared" ca="1" si="118"/>
        <v>0</v>
      </c>
      <c r="AT113" s="58">
        <f t="shared" ca="1" si="118"/>
        <v>0</v>
      </c>
      <c r="AU113" s="58">
        <f t="shared" ca="1" si="118"/>
        <v>0</v>
      </c>
      <c r="AV113" s="58">
        <f t="shared" ca="1" si="118"/>
        <v>0</v>
      </c>
      <c r="AW113" s="58"/>
      <c r="AX113" s="58" t="str">
        <f t="shared" ca="1" si="122"/>
        <v/>
      </c>
      <c r="AY113" s="58" t="str">
        <f t="shared" ca="1" si="123"/>
        <v/>
      </c>
      <c r="AZ113" s="58" t="str">
        <f t="shared" ca="1" si="124"/>
        <v/>
      </c>
      <c r="BA113" s="58" t="str">
        <f t="shared" ca="1" si="125"/>
        <v/>
      </c>
      <c r="BB113" s="58" t="str">
        <f t="shared" ca="1" si="126"/>
        <v/>
      </c>
      <c r="BC113" s="58" t="str">
        <f t="shared" ca="1" si="127"/>
        <v/>
      </c>
      <c r="BD113" s="58"/>
      <c r="BE113" s="58" t="str">
        <f t="shared" ca="1" si="128"/>
        <v xml:space="preserve">     </v>
      </c>
      <c r="BF113" s="58" t="str">
        <f t="shared" ca="1" si="129"/>
        <v/>
      </c>
      <c r="BG113" s="58" t="str">
        <f t="shared" ca="1" si="130"/>
        <v/>
      </c>
      <c r="BH113" s="58"/>
      <c r="BI113" s="58">
        <f t="shared" ca="1" si="119"/>
        <v>0</v>
      </c>
      <c r="BJ113" s="58">
        <f t="shared" ca="1" si="119"/>
        <v>0</v>
      </c>
      <c r="BK113" s="58">
        <f t="shared" ca="1" si="119"/>
        <v>0</v>
      </c>
      <c r="BL113" s="58">
        <f t="shared" ca="1" si="119"/>
        <v>0</v>
      </c>
      <c r="BM113" s="58">
        <f t="shared" ca="1" si="119"/>
        <v>0</v>
      </c>
      <c r="BN113" s="58">
        <f t="shared" ca="1" si="119"/>
        <v>0</v>
      </c>
      <c r="BO113" s="58"/>
      <c r="BP113" s="58" t="str">
        <f t="shared" ca="1" si="131"/>
        <v/>
      </c>
      <c r="BQ113" s="58" t="str">
        <f t="shared" ca="1" si="132"/>
        <v/>
      </c>
      <c r="BR113" s="58" t="str">
        <f t="shared" ca="1" si="133"/>
        <v/>
      </c>
      <c r="BS113" s="58" t="str">
        <f t="shared" ca="1" si="134"/>
        <v/>
      </c>
      <c r="BT113" s="58" t="str">
        <f t="shared" ca="1" si="135"/>
        <v/>
      </c>
      <c r="BU113" s="58" t="str">
        <f t="shared" ca="1" si="136"/>
        <v/>
      </c>
      <c r="BV113" s="58"/>
      <c r="BW113" s="58" t="str">
        <f t="shared" ca="1" si="137"/>
        <v xml:space="preserve">     </v>
      </c>
      <c r="BX113" s="58" t="str">
        <f t="shared" ca="1" si="138"/>
        <v/>
      </c>
      <c r="BY113" s="58" t="str">
        <f t="shared" ca="1" si="139"/>
        <v/>
      </c>
      <c r="BZ113" s="58"/>
      <c r="CA113" s="58" t="str">
        <f t="shared" ca="1" si="120"/>
        <v/>
      </c>
      <c r="CB113" s="58" t="str">
        <f t="shared" ca="1" si="120"/>
        <v/>
      </c>
      <c r="CC113" s="58" t="str">
        <f t="shared" ca="1" si="120"/>
        <v/>
      </c>
      <c r="CD113" s="58" t="str">
        <f t="shared" ca="1" si="120"/>
        <v/>
      </c>
      <c r="CE113" s="58" t="str">
        <f t="shared" ca="1" si="120"/>
        <v/>
      </c>
      <c r="CF113" s="58" t="str">
        <f t="shared" ca="1" si="120"/>
        <v/>
      </c>
      <c r="CG113" s="58"/>
      <c r="CH113" s="58" t="str">
        <f t="shared" ca="1" si="140"/>
        <v xml:space="preserve">     </v>
      </c>
      <c r="CI113" s="58" t="str">
        <f t="shared" ca="1" si="141"/>
        <v/>
      </c>
      <c r="CJ113" s="58" t="str">
        <f t="shared" ca="1" si="142"/>
        <v/>
      </c>
      <c r="CK113" s="58"/>
      <c r="CL113" s="58" t="str">
        <f t="shared" ca="1" si="121"/>
        <v/>
      </c>
      <c r="CM113" s="58" t="str">
        <f t="shared" ca="1" si="121"/>
        <v/>
      </c>
      <c r="CN113" s="58" t="str">
        <f t="shared" ca="1" si="121"/>
        <v/>
      </c>
      <c r="CO113" s="58" t="str">
        <f t="shared" ca="1" si="121"/>
        <v/>
      </c>
      <c r="CP113" s="58" t="str">
        <f t="shared" ca="1" si="121"/>
        <v/>
      </c>
      <c r="CQ113" s="58" t="str">
        <f t="shared" ca="1" si="121"/>
        <v/>
      </c>
      <c r="CR113" s="58"/>
      <c r="CS113" s="58" t="str">
        <f t="shared" ca="1" si="143"/>
        <v xml:space="preserve">     </v>
      </c>
      <c r="CT113" s="58" t="str">
        <f t="shared" ca="1" si="144"/>
        <v/>
      </c>
      <c r="CU113" s="58" t="str">
        <f t="shared" ca="1" si="145"/>
        <v/>
      </c>
      <c r="DH113" s="58" t="str">
        <f t="shared" si="114"/>
        <v/>
      </c>
      <c r="DI113" s="58" t="str">
        <f t="shared" si="115"/>
        <v/>
      </c>
      <c r="DJ113" s="58" t="str">
        <f t="shared" si="116"/>
        <v/>
      </c>
      <c r="DK113" s="58" t="str">
        <f t="shared" si="117"/>
        <v/>
      </c>
      <c r="DL113" s="58" t="str">
        <f t="shared" si="146"/>
        <v/>
      </c>
      <c r="DM113" s="168" t="str">
        <f t="shared" si="147"/>
        <v/>
      </c>
    </row>
    <row r="114" spans="1:117" x14ac:dyDescent="0.25">
      <c r="A114" s="5" t="str">
        <f>A$96&amp;"."&amp;COUNTA(A$96:A113)</f>
        <v>Б1.В.ДВ.18</v>
      </c>
      <c r="B114" s="92"/>
      <c r="C114" s="88"/>
      <c r="D114" s="89"/>
      <c r="E114" s="89"/>
      <c r="F114" s="89"/>
      <c r="G114" s="90"/>
      <c r="H114" s="88"/>
      <c r="I114" s="91"/>
      <c r="J114" s="91"/>
      <c r="K114" s="89"/>
      <c r="L114" s="90"/>
      <c r="M114" s="88"/>
      <c r="N114" s="89"/>
      <c r="O114" s="89"/>
      <c r="P114" s="89"/>
      <c r="Q114" s="90"/>
      <c r="R114" s="88"/>
      <c r="S114" s="89"/>
      <c r="T114" s="89"/>
      <c r="U114" s="89"/>
      <c r="V114" s="90"/>
      <c r="W114" s="88"/>
      <c r="X114" s="89"/>
      <c r="Y114" s="89"/>
      <c r="Z114" s="89"/>
      <c r="AA114" s="90"/>
      <c r="AB114" s="88"/>
      <c r="AC114" s="89"/>
      <c r="AD114" s="89"/>
      <c r="AE114" s="89"/>
      <c r="AF114" s="90"/>
      <c r="AG114" s="89"/>
      <c r="AH114" s="155">
        <v>0</v>
      </c>
      <c r="AI114" s="155">
        <v>0</v>
      </c>
      <c r="AJ114" s="155">
        <v>0</v>
      </c>
      <c r="AK114" s="155">
        <v>0</v>
      </c>
      <c r="AL114" s="57"/>
      <c r="AM114" s="57" t="str">
        <f>IF(ПланОО!H114&gt;0,ПланОО!I114/ПланОО!H114,"-")</f>
        <v>-</v>
      </c>
      <c r="AN114" s="136"/>
      <c r="AO114" s="58"/>
      <c r="AP114" s="58"/>
      <c r="AQ114" s="58">
        <f t="shared" ca="1" si="113"/>
        <v>0</v>
      </c>
      <c r="AR114" s="58">
        <f t="shared" ca="1" si="118"/>
        <v>0</v>
      </c>
      <c r="AS114" s="58">
        <f t="shared" ca="1" si="118"/>
        <v>0</v>
      </c>
      <c r="AT114" s="58">
        <f t="shared" ca="1" si="118"/>
        <v>0</v>
      </c>
      <c r="AU114" s="58">
        <f t="shared" ca="1" si="118"/>
        <v>0</v>
      </c>
      <c r="AV114" s="58">
        <f t="shared" ca="1" si="118"/>
        <v>0</v>
      </c>
      <c r="AW114" s="58"/>
      <c r="AX114" s="58" t="str">
        <f t="shared" ca="1" si="122"/>
        <v/>
      </c>
      <c r="AY114" s="58" t="str">
        <f t="shared" ca="1" si="123"/>
        <v/>
      </c>
      <c r="AZ114" s="58" t="str">
        <f t="shared" ca="1" si="124"/>
        <v/>
      </c>
      <c r="BA114" s="58" t="str">
        <f t="shared" ca="1" si="125"/>
        <v/>
      </c>
      <c r="BB114" s="58" t="str">
        <f t="shared" ca="1" si="126"/>
        <v/>
      </c>
      <c r="BC114" s="58" t="str">
        <f t="shared" ca="1" si="127"/>
        <v/>
      </c>
      <c r="BD114" s="58"/>
      <c r="BE114" s="58" t="str">
        <f t="shared" ca="1" si="128"/>
        <v xml:space="preserve">     </v>
      </c>
      <c r="BF114" s="58" t="str">
        <f t="shared" ca="1" si="129"/>
        <v/>
      </c>
      <c r="BG114" s="58" t="str">
        <f t="shared" ca="1" si="130"/>
        <v/>
      </c>
      <c r="BH114" s="58"/>
      <c r="BI114" s="58">
        <f t="shared" ca="1" si="119"/>
        <v>0</v>
      </c>
      <c r="BJ114" s="58">
        <f t="shared" ca="1" si="119"/>
        <v>0</v>
      </c>
      <c r="BK114" s="58">
        <f t="shared" ca="1" si="119"/>
        <v>0</v>
      </c>
      <c r="BL114" s="58">
        <f t="shared" ca="1" si="119"/>
        <v>0</v>
      </c>
      <c r="BM114" s="58">
        <f t="shared" ca="1" si="119"/>
        <v>0</v>
      </c>
      <c r="BN114" s="58">
        <f t="shared" ca="1" si="119"/>
        <v>0</v>
      </c>
      <c r="BO114" s="58"/>
      <c r="BP114" s="58" t="str">
        <f t="shared" ca="1" si="131"/>
        <v/>
      </c>
      <c r="BQ114" s="58" t="str">
        <f t="shared" ca="1" si="132"/>
        <v/>
      </c>
      <c r="BR114" s="58" t="str">
        <f t="shared" ca="1" si="133"/>
        <v/>
      </c>
      <c r="BS114" s="58" t="str">
        <f t="shared" ca="1" si="134"/>
        <v/>
      </c>
      <c r="BT114" s="58" t="str">
        <f t="shared" ca="1" si="135"/>
        <v/>
      </c>
      <c r="BU114" s="58" t="str">
        <f t="shared" ca="1" si="136"/>
        <v/>
      </c>
      <c r="BV114" s="58"/>
      <c r="BW114" s="58" t="str">
        <f t="shared" ca="1" si="137"/>
        <v xml:space="preserve">     </v>
      </c>
      <c r="BX114" s="58" t="str">
        <f t="shared" ca="1" si="138"/>
        <v/>
      </c>
      <c r="BY114" s="58" t="str">
        <f t="shared" ca="1" si="139"/>
        <v/>
      </c>
      <c r="BZ114" s="58"/>
      <c r="CA114" s="58" t="str">
        <f t="shared" ca="1" si="120"/>
        <v/>
      </c>
      <c r="CB114" s="58" t="str">
        <f t="shared" ca="1" si="120"/>
        <v/>
      </c>
      <c r="CC114" s="58" t="str">
        <f t="shared" ca="1" si="120"/>
        <v/>
      </c>
      <c r="CD114" s="58" t="str">
        <f t="shared" ca="1" si="120"/>
        <v/>
      </c>
      <c r="CE114" s="58" t="str">
        <f t="shared" ca="1" si="120"/>
        <v/>
      </c>
      <c r="CF114" s="58" t="str">
        <f t="shared" ca="1" si="120"/>
        <v/>
      </c>
      <c r="CG114" s="58"/>
      <c r="CH114" s="58" t="str">
        <f t="shared" ca="1" si="140"/>
        <v xml:space="preserve">     </v>
      </c>
      <c r="CI114" s="58" t="str">
        <f t="shared" ca="1" si="141"/>
        <v/>
      </c>
      <c r="CJ114" s="58" t="str">
        <f t="shared" ca="1" si="142"/>
        <v/>
      </c>
      <c r="CK114" s="58"/>
      <c r="CL114" s="58" t="str">
        <f t="shared" ca="1" si="121"/>
        <v/>
      </c>
      <c r="CM114" s="58" t="str">
        <f t="shared" ca="1" si="121"/>
        <v/>
      </c>
      <c r="CN114" s="58" t="str">
        <f t="shared" ca="1" si="121"/>
        <v/>
      </c>
      <c r="CO114" s="58" t="str">
        <f t="shared" ca="1" si="121"/>
        <v/>
      </c>
      <c r="CP114" s="58" t="str">
        <f t="shared" ca="1" si="121"/>
        <v/>
      </c>
      <c r="CQ114" s="58" t="str">
        <f t="shared" ca="1" si="121"/>
        <v/>
      </c>
      <c r="CR114" s="58"/>
      <c r="CS114" s="58" t="str">
        <f t="shared" ca="1" si="143"/>
        <v xml:space="preserve">     </v>
      </c>
      <c r="CT114" s="58" t="str">
        <f t="shared" ca="1" si="144"/>
        <v/>
      </c>
      <c r="CU114" s="58" t="str">
        <f t="shared" ca="1" si="145"/>
        <v/>
      </c>
      <c r="DH114" s="58" t="str">
        <f t="shared" si="114"/>
        <v/>
      </c>
      <c r="DI114" s="58" t="str">
        <f t="shared" si="115"/>
        <v/>
      </c>
      <c r="DJ114" s="58" t="str">
        <f t="shared" si="116"/>
        <v/>
      </c>
      <c r="DK114" s="58" t="str">
        <f t="shared" si="117"/>
        <v/>
      </c>
      <c r="DL114" s="58" t="str">
        <f t="shared" si="146"/>
        <v/>
      </c>
      <c r="DM114" s="168" t="str">
        <f t="shared" si="147"/>
        <v/>
      </c>
    </row>
    <row r="115" spans="1:117" x14ac:dyDescent="0.25">
      <c r="A115" s="5" t="str">
        <f>A$96&amp;"."&amp;COUNTA(A$96:A114)</f>
        <v>Б1.В.ДВ.19</v>
      </c>
      <c r="B115" s="92"/>
      <c r="C115" s="88"/>
      <c r="D115" s="89"/>
      <c r="E115" s="89"/>
      <c r="F115" s="89"/>
      <c r="G115" s="90"/>
      <c r="H115" s="88"/>
      <c r="I115" s="91"/>
      <c r="J115" s="91"/>
      <c r="K115" s="89"/>
      <c r="L115" s="90"/>
      <c r="M115" s="88"/>
      <c r="N115" s="89"/>
      <c r="O115" s="89"/>
      <c r="P115" s="89"/>
      <c r="Q115" s="90"/>
      <c r="R115" s="88"/>
      <c r="S115" s="89"/>
      <c r="T115" s="89"/>
      <c r="U115" s="89"/>
      <c r="V115" s="90"/>
      <c r="W115" s="88"/>
      <c r="X115" s="89"/>
      <c r="Y115" s="89"/>
      <c r="Z115" s="89"/>
      <c r="AA115" s="90"/>
      <c r="AB115" s="88"/>
      <c r="AC115" s="89"/>
      <c r="AD115" s="89"/>
      <c r="AE115" s="89"/>
      <c r="AF115" s="90"/>
      <c r="AG115" s="89"/>
      <c r="AH115" s="155">
        <v>0</v>
      </c>
      <c r="AI115" s="155">
        <v>0</v>
      </c>
      <c r="AJ115" s="155">
        <v>0</v>
      </c>
      <c r="AK115" s="155">
        <v>0</v>
      </c>
      <c r="AL115" s="57"/>
      <c r="AM115" s="57" t="str">
        <f>IF(ПланОО!H115&gt;0,ПланОО!I115/ПланОО!H115,"-")</f>
        <v>-</v>
      </c>
      <c r="AN115" s="136"/>
      <c r="AO115" s="58"/>
      <c r="AP115" s="58"/>
      <c r="AQ115" s="58">
        <f t="shared" ca="1" si="113"/>
        <v>0</v>
      </c>
      <c r="AR115" s="58">
        <f t="shared" ref="AR115:AV124" ca="1" si="148">IF(OFFSET($G115,0,(AR$2-1)*5,1,1)=$AW$2,-1*AR$2,IF(OFFSET($G115,0,(AR$2-1)*5,1,1)=$AW$3,AR$2,0))</f>
        <v>0</v>
      </c>
      <c r="AS115" s="58">
        <f t="shared" ca="1" si="148"/>
        <v>0</v>
      </c>
      <c r="AT115" s="58">
        <f t="shared" ca="1" si="148"/>
        <v>0</v>
      </c>
      <c r="AU115" s="58">
        <f t="shared" ca="1" si="148"/>
        <v>0</v>
      </c>
      <c r="AV115" s="58">
        <f t="shared" ca="1" si="148"/>
        <v>0</v>
      </c>
      <c r="AW115" s="58"/>
      <c r="AX115" s="58" t="str">
        <f t="shared" ca="1" si="122"/>
        <v/>
      </c>
      <c r="AY115" s="58" t="str">
        <f t="shared" ca="1" si="123"/>
        <v/>
      </c>
      <c r="AZ115" s="58" t="str">
        <f t="shared" ca="1" si="124"/>
        <v/>
      </c>
      <c r="BA115" s="58" t="str">
        <f t="shared" ca="1" si="125"/>
        <v/>
      </c>
      <c r="BB115" s="58" t="str">
        <f t="shared" ca="1" si="126"/>
        <v/>
      </c>
      <c r="BC115" s="58" t="str">
        <f t="shared" ca="1" si="127"/>
        <v/>
      </c>
      <c r="BD115" s="58"/>
      <c r="BE115" s="58" t="str">
        <f t="shared" ca="1" si="128"/>
        <v xml:space="preserve">     </v>
      </c>
      <c r="BF115" s="58" t="str">
        <f t="shared" ca="1" si="129"/>
        <v/>
      </c>
      <c r="BG115" s="58" t="str">
        <f t="shared" ca="1" si="130"/>
        <v/>
      </c>
      <c r="BH115" s="58"/>
      <c r="BI115" s="58">
        <f t="shared" ref="BI115:BN124" ca="1" si="149">IF(OFFSET($G115,0,(BI$2-1)*5,1,1)=$BO$1,-1*BI$2,IF(OFFSET($G115,0,(BI$2-1)*5,1,1)=$BO$3,BI$2,0))</f>
        <v>0</v>
      </c>
      <c r="BJ115" s="58">
        <f t="shared" ca="1" si="149"/>
        <v>0</v>
      </c>
      <c r="BK115" s="58">
        <f t="shared" ca="1" si="149"/>
        <v>0</v>
      </c>
      <c r="BL115" s="58">
        <f t="shared" ca="1" si="149"/>
        <v>0</v>
      </c>
      <c r="BM115" s="58">
        <f t="shared" ca="1" si="149"/>
        <v>0</v>
      </c>
      <c r="BN115" s="58">
        <f t="shared" ca="1" si="149"/>
        <v>0</v>
      </c>
      <c r="BO115" s="58"/>
      <c r="BP115" s="58" t="str">
        <f t="shared" ca="1" si="131"/>
        <v/>
      </c>
      <c r="BQ115" s="58" t="str">
        <f t="shared" ca="1" si="132"/>
        <v/>
      </c>
      <c r="BR115" s="58" t="str">
        <f t="shared" ca="1" si="133"/>
        <v/>
      </c>
      <c r="BS115" s="58" t="str">
        <f t="shared" ca="1" si="134"/>
        <v/>
      </c>
      <c r="BT115" s="58" t="str">
        <f t="shared" ca="1" si="135"/>
        <v/>
      </c>
      <c r="BU115" s="58" t="str">
        <f t="shared" ca="1" si="136"/>
        <v/>
      </c>
      <c r="BV115" s="58"/>
      <c r="BW115" s="58" t="str">
        <f t="shared" ca="1" si="137"/>
        <v xml:space="preserve">     </v>
      </c>
      <c r="BX115" s="58" t="str">
        <f t="shared" ca="1" si="138"/>
        <v/>
      </c>
      <c r="BY115" s="58" t="str">
        <f t="shared" ca="1" si="139"/>
        <v/>
      </c>
      <c r="BZ115" s="58"/>
      <c r="CA115" s="58" t="str">
        <f t="shared" ref="CA115:CF124" ca="1" si="150">IF(SUM(OFFSET($D115,0,(CA$2-1)*5,1,3))&gt;$CH$2,CA$2,"")</f>
        <v/>
      </c>
      <c r="CB115" s="58" t="str">
        <f t="shared" ca="1" si="150"/>
        <v/>
      </c>
      <c r="CC115" s="58" t="str">
        <f t="shared" ca="1" si="150"/>
        <v/>
      </c>
      <c r="CD115" s="58" t="str">
        <f t="shared" ca="1" si="150"/>
        <v/>
      </c>
      <c r="CE115" s="58" t="str">
        <f t="shared" ca="1" si="150"/>
        <v/>
      </c>
      <c r="CF115" s="58" t="str">
        <f t="shared" ca="1" si="150"/>
        <v/>
      </c>
      <c r="CG115" s="58"/>
      <c r="CH115" s="58" t="str">
        <f t="shared" ca="1" si="140"/>
        <v xml:space="preserve">     </v>
      </c>
      <c r="CI115" s="58" t="str">
        <f t="shared" ca="1" si="141"/>
        <v/>
      </c>
      <c r="CJ115" s="58" t="str">
        <f t="shared" ca="1" si="142"/>
        <v/>
      </c>
      <c r="CK115" s="58"/>
      <c r="CL115" s="58" t="str">
        <f t="shared" ref="CL115:CQ124" ca="1" si="151">IF(OFFSET($G115,0,(CL$2-1)*5,1,1)=$CR$1,CL$2,"")</f>
        <v/>
      </c>
      <c r="CM115" s="58" t="str">
        <f t="shared" ca="1" si="151"/>
        <v/>
      </c>
      <c r="CN115" s="58" t="str">
        <f t="shared" ca="1" si="151"/>
        <v/>
      </c>
      <c r="CO115" s="58" t="str">
        <f t="shared" ca="1" si="151"/>
        <v/>
      </c>
      <c r="CP115" s="58" t="str">
        <f t="shared" ca="1" si="151"/>
        <v/>
      </c>
      <c r="CQ115" s="58" t="str">
        <f t="shared" ca="1" si="151"/>
        <v/>
      </c>
      <c r="CR115" s="58"/>
      <c r="CS115" s="58" t="str">
        <f t="shared" ca="1" si="143"/>
        <v xml:space="preserve">     </v>
      </c>
      <c r="CT115" s="58" t="str">
        <f t="shared" ca="1" si="144"/>
        <v/>
      </c>
      <c r="CU115" s="58" t="str">
        <f t="shared" ca="1" si="145"/>
        <v/>
      </c>
      <c r="DH115" s="58" t="str">
        <f t="shared" si="114"/>
        <v/>
      </c>
      <c r="DI115" s="58" t="str">
        <f t="shared" si="115"/>
        <v/>
      </c>
      <c r="DJ115" s="58" t="str">
        <f t="shared" si="116"/>
        <v/>
      </c>
      <c r="DK115" s="58" t="str">
        <f t="shared" si="117"/>
        <v/>
      </c>
      <c r="DL115" s="58" t="str">
        <f t="shared" si="146"/>
        <v/>
      </c>
      <c r="DM115" s="168" t="str">
        <f t="shared" si="147"/>
        <v/>
      </c>
    </row>
    <row r="116" spans="1:117" x14ac:dyDescent="0.25">
      <c r="A116" s="5" t="str">
        <f>A$96&amp;"."&amp;COUNTA(A$96:A115)</f>
        <v>Б1.В.ДВ.20</v>
      </c>
      <c r="B116" s="92"/>
      <c r="C116" s="88"/>
      <c r="D116" s="89"/>
      <c r="E116" s="89"/>
      <c r="F116" s="89"/>
      <c r="G116" s="90"/>
      <c r="H116" s="88"/>
      <c r="I116" s="91"/>
      <c r="J116" s="91"/>
      <c r="K116" s="89"/>
      <c r="L116" s="90"/>
      <c r="M116" s="88"/>
      <c r="N116" s="89"/>
      <c r="O116" s="89"/>
      <c r="P116" s="89"/>
      <c r="Q116" s="90"/>
      <c r="R116" s="88"/>
      <c r="S116" s="89"/>
      <c r="T116" s="89"/>
      <c r="U116" s="89"/>
      <c r="V116" s="90"/>
      <c r="W116" s="88"/>
      <c r="X116" s="89"/>
      <c r="Y116" s="89"/>
      <c r="Z116" s="89"/>
      <c r="AA116" s="90"/>
      <c r="AB116" s="88"/>
      <c r="AC116" s="89"/>
      <c r="AD116" s="89"/>
      <c r="AE116" s="89"/>
      <c r="AF116" s="90"/>
      <c r="AG116" s="89"/>
      <c r="AH116" s="155">
        <v>0</v>
      </c>
      <c r="AI116" s="155">
        <v>0</v>
      </c>
      <c r="AJ116" s="155">
        <v>0</v>
      </c>
      <c r="AK116" s="155">
        <v>0</v>
      </c>
      <c r="AL116" s="57"/>
      <c r="AM116" s="57" t="str">
        <f>IF(ПланОО!H116&gt;0,ПланОО!I116/ПланОО!H116,"-")</f>
        <v>-</v>
      </c>
      <c r="AN116" s="136"/>
      <c r="AO116" s="58"/>
      <c r="AP116" s="58"/>
      <c r="AQ116" s="58">
        <f t="shared" ca="1" si="113"/>
        <v>0</v>
      </c>
      <c r="AR116" s="58">
        <f t="shared" ca="1" si="148"/>
        <v>0</v>
      </c>
      <c r="AS116" s="58">
        <f t="shared" ca="1" si="148"/>
        <v>0</v>
      </c>
      <c r="AT116" s="58">
        <f t="shared" ca="1" si="148"/>
        <v>0</v>
      </c>
      <c r="AU116" s="58">
        <f t="shared" ca="1" si="148"/>
        <v>0</v>
      </c>
      <c r="AV116" s="58">
        <f t="shared" ca="1" si="148"/>
        <v>0</v>
      </c>
      <c r="AW116" s="58"/>
      <c r="AX116" s="58" t="str">
        <f t="shared" ca="1" si="122"/>
        <v/>
      </c>
      <c r="AY116" s="58" t="str">
        <f t="shared" ca="1" si="123"/>
        <v/>
      </c>
      <c r="AZ116" s="58" t="str">
        <f t="shared" ca="1" si="124"/>
        <v/>
      </c>
      <c r="BA116" s="58" t="str">
        <f t="shared" ca="1" si="125"/>
        <v/>
      </c>
      <c r="BB116" s="58" t="str">
        <f t="shared" ca="1" si="126"/>
        <v/>
      </c>
      <c r="BC116" s="58" t="str">
        <f t="shared" ca="1" si="127"/>
        <v/>
      </c>
      <c r="BD116" s="58"/>
      <c r="BE116" s="58" t="str">
        <f t="shared" ca="1" si="128"/>
        <v xml:space="preserve">     </v>
      </c>
      <c r="BF116" s="58" t="str">
        <f t="shared" ca="1" si="129"/>
        <v/>
      </c>
      <c r="BG116" s="58" t="str">
        <f t="shared" ca="1" si="130"/>
        <v/>
      </c>
      <c r="BH116" s="58"/>
      <c r="BI116" s="58">
        <f t="shared" ca="1" si="149"/>
        <v>0</v>
      </c>
      <c r="BJ116" s="58">
        <f t="shared" ca="1" si="149"/>
        <v>0</v>
      </c>
      <c r="BK116" s="58">
        <f t="shared" ca="1" si="149"/>
        <v>0</v>
      </c>
      <c r="BL116" s="58">
        <f t="shared" ca="1" si="149"/>
        <v>0</v>
      </c>
      <c r="BM116" s="58">
        <f t="shared" ca="1" si="149"/>
        <v>0</v>
      </c>
      <c r="BN116" s="58">
        <f t="shared" ca="1" si="149"/>
        <v>0</v>
      </c>
      <c r="BO116" s="58"/>
      <c r="BP116" s="58" t="str">
        <f t="shared" ca="1" si="131"/>
        <v/>
      </c>
      <c r="BQ116" s="58" t="str">
        <f t="shared" ca="1" si="132"/>
        <v/>
      </c>
      <c r="BR116" s="58" t="str">
        <f t="shared" ca="1" si="133"/>
        <v/>
      </c>
      <c r="BS116" s="58" t="str">
        <f t="shared" ca="1" si="134"/>
        <v/>
      </c>
      <c r="BT116" s="58" t="str">
        <f t="shared" ca="1" si="135"/>
        <v/>
      </c>
      <c r="BU116" s="58" t="str">
        <f t="shared" ca="1" si="136"/>
        <v/>
      </c>
      <c r="BV116" s="58"/>
      <c r="BW116" s="58" t="str">
        <f t="shared" ca="1" si="137"/>
        <v xml:space="preserve">     </v>
      </c>
      <c r="BX116" s="58" t="str">
        <f t="shared" ca="1" si="138"/>
        <v/>
      </c>
      <c r="BY116" s="58" t="str">
        <f t="shared" ca="1" si="139"/>
        <v/>
      </c>
      <c r="BZ116" s="58"/>
      <c r="CA116" s="58" t="str">
        <f t="shared" ca="1" si="150"/>
        <v/>
      </c>
      <c r="CB116" s="58" t="str">
        <f t="shared" ca="1" si="150"/>
        <v/>
      </c>
      <c r="CC116" s="58" t="str">
        <f t="shared" ca="1" si="150"/>
        <v/>
      </c>
      <c r="CD116" s="58" t="str">
        <f t="shared" ca="1" si="150"/>
        <v/>
      </c>
      <c r="CE116" s="58" t="str">
        <f t="shared" ca="1" si="150"/>
        <v/>
      </c>
      <c r="CF116" s="58" t="str">
        <f t="shared" ca="1" si="150"/>
        <v/>
      </c>
      <c r="CG116" s="58"/>
      <c r="CH116" s="58" t="str">
        <f t="shared" ca="1" si="140"/>
        <v xml:space="preserve">     </v>
      </c>
      <c r="CI116" s="58" t="str">
        <f t="shared" ca="1" si="141"/>
        <v/>
      </c>
      <c r="CJ116" s="58" t="str">
        <f t="shared" ca="1" si="142"/>
        <v/>
      </c>
      <c r="CK116" s="58"/>
      <c r="CL116" s="58" t="str">
        <f t="shared" ca="1" si="151"/>
        <v/>
      </c>
      <c r="CM116" s="58" t="str">
        <f t="shared" ca="1" si="151"/>
        <v/>
      </c>
      <c r="CN116" s="58" t="str">
        <f t="shared" ca="1" si="151"/>
        <v/>
      </c>
      <c r="CO116" s="58" t="str">
        <f t="shared" ca="1" si="151"/>
        <v/>
      </c>
      <c r="CP116" s="58" t="str">
        <f t="shared" ca="1" si="151"/>
        <v/>
      </c>
      <c r="CQ116" s="58" t="str">
        <f t="shared" ca="1" si="151"/>
        <v/>
      </c>
      <c r="CR116" s="58"/>
      <c r="CS116" s="58" t="str">
        <f t="shared" ca="1" si="143"/>
        <v xml:space="preserve">     </v>
      </c>
      <c r="CT116" s="58" t="str">
        <f t="shared" ca="1" si="144"/>
        <v/>
      </c>
      <c r="CU116" s="58" t="str">
        <f t="shared" ca="1" si="145"/>
        <v/>
      </c>
      <c r="DH116" s="58" t="str">
        <f t="shared" si="114"/>
        <v/>
      </c>
      <c r="DI116" s="58" t="str">
        <f t="shared" si="115"/>
        <v/>
      </c>
      <c r="DJ116" s="58" t="str">
        <f t="shared" si="116"/>
        <v/>
      </c>
      <c r="DK116" s="58" t="str">
        <f t="shared" si="117"/>
        <v/>
      </c>
      <c r="DL116" s="58" t="str">
        <f t="shared" si="146"/>
        <v/>
      </c>
      <c r="DM116" s="168" t="str">
        <f t="shared" si="147"/>
        <v/>
      </c>
    </row>
    <row r="117" spans="1:117" ht="32.25" customHeight="1" x14ac:dyDescent="0.25">
      <c r="A117" s="367" t="s">
        <v>312</v>
      </c>
      <c r="B117" s="367"/>
      <c r="C117" s="52">
        <f>SUM(C97:C116)</f>
        <v>0</v>
      </c>
      <c r="D117" s="52">
        <f t="shared" ref="D117:AE117" si="152">SUM(D97:D116)</f>
        <v>0</v>
      </c>
      <c r="E117" s="52">
        <f t="shared" si="152"/>
        <v>0</v>
      </c>
      <c r="F117" s="52">
        <f t="shared" si="152"/>
        <v>0</v>
      </c>
      <c r="G117" s="52">
        <f>COUNTA(G97:G116)</f>
        <v>0</v>
      </c>
      <c r="H117" s="52">
        <f t="shared" si="152"/>
        <v>0</v>
      </c>
      <c r="I117" s="52">
        <f t="shared" si="152"/>
        <v>0</v>
      </c>
      <c r="J117" s="52">
        <f t="shared" si="152"/>
        <v>0</v>
      </c>
      <c r="K117" s="52">
        <f t="shared" si="152"/>
        <v>0</v>
      </c>
      <c r="L117" s="52">
        <f>COUNTA(L97:L116)</f>
        <v>0</v>
      </c>
      <c r="M117" s="52">
        <f t="shared" si="152"/>
        <v>0</v>
      </c>
      <c r="N117" s="52">
        <f t="shared" si="152"/>
        <v>0</v>
      </c>
      <c r="O117" s="52">
        <f t="shared" si="152"/>
        <v>0</v>
      </c>
      <c r="P117" s="52">
        <f t="shared" si="152"/>
        <v>0</v>
      </c>
      <c r="Q117" s="52">
        <f>COUNTA(Q97:Q116)</f>
        <v>0</v>
      </c>
      <c r="R117" s="52">
        <f t="shared" si="152"/>
        <v>0</v>
      </c>
      <c r="S117" s="52">
        <f t="shared" si="152"/>
        <v>0</v>
      </c>
      <c r="T117" s="52">
        <f t="shared" si="152"/>
        <v>0</v>
      </c>
      <c r="U117" s="52">
        <f t="shared" si="152"/>
        <v>0</v>
      </c>
      <c r="V117" s="52">
        <f>COUNTA(V97:V116)</f>
        <v>0</v>
      </c>
      <c r="W117" s="52">
        <f t="shared" si="152"/>
        <v>0</v>
      </c>
      <c r="X117" s="52">
        <f t="shared" si="152"/>
        <v>0</v>
      </c>
      <c r="Y117" s="52">
        <f t="shared" si="152"/>
        <v>0</v>
      </c>
      <c r="Z117" s="52">
        <f t="shared" si="152"/>
        <v>0</v>
      </c>
      <c r="AA117" s="52">
        <f>COUNTA(AA97:AA116)</f>
        <v>0</v>
      </c>
      <c r="AB117" s="52">
        <f t="shared" si="152"/>
        <v>0</v>
      </c>
      <c r="AC117" s="52">
        <f t="shared" si="152"/>
        <v>0</v>
      </c>
      <c r="AD117" s="52">
        <f t="shared" si="152"/>
        <v>0</v>
      </c>
      <c r="AE117" s="52">
        <f t="shared" si="152"/>
        <v>0</v>
      </c>
      <c r="AF117" s="52">
        <f>COUNTA(AF97:AF116)</f>
        <v>0</v>
      </c>
      <c r="AG117" s="45"/>
      <c r="AH117" s="155">
        <v>0</v>
      </c>
      <c r="AI117" s="155">
        <v>0</v>
      </c>
      <c r="AJ117" s="155">
        <v>0</v>
      </c>
      <c r="AK117" s="155">
        <v>0</v>
      </c>
      <c r="AL117" s="57"/>
      <c r="AM117" s="57" t="str">
        <f>IF(ПланОО!H96&gt;0,ПланОО!I96/ПланОО!H96,"-")</f>
        <v>-</v>
      </c>
      <c r="AN117" s="136"/>
      <c r="AO117" s="58"/>
      <c r="AP117" s="58"/>
      <c r="AQ117" s="58">
        <f t="shared" ca="1" si="113"/>
        <v>0</v>
      </c>
      <c r="AR117" s="58">
        <f t="shared" ca="1" si="148"/>
        <v>0</v>
      </c>
      <c r="AS117" s="58">
        <f t="shared" ca="1" si="148"/>
        <v>0</v>
      </c>
      <c r="AT117" s="58">
        <f t="shared" ca="1" si="148"/>
        <v>0</v>
      </c>
      <c r="AU117" s="58">
        <f t="shared" ca="1" si="148"/>
        <v>0</v>
      </c>
      <c r="AV117" s="58">
        <f t="shared" ca="1" si="148"/>
        <v>0</v>
      </c>
      <c r="AW117" s="58"/>
      <c r="AX117" s="58" t="str">
        <f t="shared" ref="AX117:BC120" ca="1" si="153">IF(AQ117&lt;0,-1*AQ117&amp;$BD$1,IF(AQ117&gt;0,AQ117,""))</f>
        <v/>
      </c>
      <c r="AY117" s="58" t="str">
        <f t="shared" ca="1" si="153"/>
        <v/>
      </c>
      <c r="AZ117" s="58" t="str">
        <f t="shared" ca="1" si="153"/>
        <v/>
      </c>
      <c r="BA117" s="58" t="str">
        <f t="shared" ca="1" si="153"/>
        <v/>
      </c>
      <c r="BB117" s="58" t="str">
        <f t="shared" ca="1" si="153"/>
        <v/>
      </c>
      <c r="BC117" s="58" t="str">
        <f t="shared" ca="1" si="153"/>
        <v/>
      </c>
      <c r="BD117" s="58"/>
      <c r="BE117" s="58" t="str">
        <f ca="1">AX117&amp;" "&amp;AY117&amp;" "&amp;AZ117&amp;" "&amp;BA117&amp;" "&amp;BB117&amp;" "&amp;BC117</f>
        <v xml:space="preserve">     </v>
      </c>
      <c r="BF117" s="58" t="str">
        <f ca="1">TRIM(BE117)</f>
        <v/>
      </c>
      <c r="BG117" s="58" t="str">
        <f ca="1">SUBSTITUTE(BF117," ",",")</f>
        <v/>
      </c>
      <c r="BH117" s="58"/>
      <c r="BI117" s="58">
        <f t="shared" ca="1" si="149"/>
        <v>0</v>
      </c>
      <c r="BJ117" s="58">
        <f t="shared" ca="1" si="149"/>
        <v>0</v>
      </c>
      <c r="BK117" s="58">
        <f t="shared" ca="1" si="149"/>
        <v>0</v>
      </c>
      <c r="BL117" s="58">
        <f t="shared" ca="1" si="149"/>
        <v>0</v>
      </c>
      <c r="BM117" s="58">
        <f t="shared" ca="1" si="149"/>
        <v>0</v>
      </c>
      <c r="BN117" s="58">
        <f t="shared" ca="1" si="149"/>
        <v>0</v>
      </c>
      <c r="BO117" s="58"/>
      <c r="BP117" s="58" t="str">
        <f t="shared" ref="BP117:BU120" ca="1" si="154">IF(BI117&lt;0,-1*BI117&amp;$BV$1,IF(BI117&gt;0,BI117,""))</f>
        <v/>
      </c>
      <c r="BQ117" s="58" t="str">
        <f t="shared" ca="1" si="154"/>
        <v/>
      </c>
      <c r="BR117" s="58" t="str">
        <f t="shared" ca="1" si="154"/>
        <v/>
      </c>
      <c r="BS117" s="58" t="str">
        <f t="shared" ca="1" si="154"/>
        <v/>
      </c>
      <c r="BT117" s="58" t="str">
        <f t="shared" ca="1" si="154"/>
        <v/>
      </c>
      <c r="BU117" s="58" t="str">
        <f t="shared" ca="1" si="154"/>
        <v/>
      </c>
      <c r="BV117" s="58"/>
      <c r="BW117" s="58" t="str">
        <f ca="1">BP117&amp;" "&amp;BQ117&amp;" "&amp;BR117&amp;" "&amp;BS117&amp;" "&amp;BT117&amp;" "&amp;BU117</f>
        <v xml:space="preserve">     </v>
      </c>
      <c r="BX117" s="58" t="str">
        <f ca="1">TRIM(BW117)</f>
        <v/>
      </c>
      <c r="BY117" s="58" t="str">
        <f ca="1">SUBSTITUTE(BX117," ",",")</f>
        <v/>
      </c>
      <c r="BZ117" s="58"/>
      <c r="CA117" s="58" t="str">
        <f t="shared" ca="1" si="150"/>
        <v/>
      </c>
      <c r="CB117" s="58" t="str">
        <f t="shared" ca="1" si="150"/>
        <v/>
      </c>
      <c r="CC117" s="58" t="str">
        <f t="shared" ca="1" si="150"/>
        <v/>
      </c>
      <c r="CD117" s="58" t="str">
        <f t="shared" ca="1" si="150"/>
        <v/>
      </c>
      <c r="CE117" s="58" t="str">
        <f t="shared" ca="1" si="150"/>
        <v/>
      </c>
      <c r="CF117" s="58" t="str">
        <f t="shared" ca="1" si="150"/>
        <v/>
      </c>
      <c r="CG117" s="58"/>
      <c r="CH117" s="58" t="str">
        <f ca="1">CA117&amp;" "&amp;CB117&amp;" "&amp;CC117&amp;" "&amp;CD117&amp;" "&amp;CE117&amp;" "&amp;CF117</f>
        <v xml:space="preserve">     </v>
      </c>
      <c r="CI117" s="58" t="str">
        <f ca="1">TRIM(CH117)</f>
        <v/>
      </c>
      <c r="CJ117" s="58" t="str">
        <f ca="1">SUBSTITUTE(CI117," ",",")</f>
        <v/>
      </c>
      <c r="CK117" s="58"/>
      <c r="CL117" s="58" t="str">
        <f t="shared" ca="1" si="151"/>
        <v/>
      </c>
      <c r="CM117" s="58" t="str">
        <f t="shared" ca="1" si="151"/>
        <v/>
      </c>
      <c r="CN117" s="58" t="str">
        <f t="shared" ca="1" si="151"/>
        <v/>
      </c>
      <c r="CO117" s="58" t="str">
        <f t="shared" ca="1" si="151"/>
        <v/>
      </c>
      <c r="CP117" s="58" t="str">
        <f t="shared" ca="1" si="151"/>
        <v/>
      </c>
      <c r="CQ117" s="58" t="str">
        <f t="shared" ca="1" si="151"/>
        <v/>
      </c>
      <c r="CR117" s="58"/>
      <c r="CS117" s="58" t="str">
        <f ca="1">CL117&amp;" "&amp;CM117&amp;" "&amp;CN117&amp;" "&amp;CO117&amp;" "&amp;CP117&amp;" "&amp;CQ117</f>
        <v xml:space="preserve">     </v>
      </c>
      <c r="CT117" s="58" t="str">
        <f ca="1">TRIM(CS117)</f>
        <v/>
      </c>
      <c r="CU117" s="58" t="str">
        <f ca="1">SUBSTITUTE(CT117," ",",")</f>
        <v/>
      </c>
      <c r="DH117" s="58" t="str">
        <f t="shared" si="114"/>
        <v/>
      </c>
      <c r="DI117" s="58" t="str">
        <f t="shared" si="115"/>
        <v/>
      </c>
      <c r="DJ117" s="58" t="str">
        <f t="shared" si="116"/>
        <v/>
      </c>
      <c r="DK117" s="58" t="str">
        <f t="shared" si="117"/>
        <v/>
      </c>
      <c r="DL117" s="58" t="str">
        <f>DH117&amp;DI117&amp;DJ117&amp;DK117</f>
        <v/>
      </c>
      <c r="DM117" s="168" t="str">
        <f>SUBSTITUTE(TRIM(DL117)," "," / ")</f>
        <v/>
      </c>
    </row>
    <row r="118" spans="1:117" ht="27" customHeight="1" x14ac:dyDescent="0.25">
      <c r="A118" s="363" t="str">
        <f>"Итого по вариативной части Блока "&amp;A8</f>
        <v>Итого по вариативной части Блока 1 «Дисциплины (модули)»</v>
      </c>
      <c r="B118" s="363"/>
      <c r="C118" s="52">
        <f>C95+C117</f>
        <v>0</v>
      </c>
      <c r="D118" s="52">
        <f t="shared" ref="D118:AF118" si="155">D95+D117</f>
        <v>0</v>
      </c>
      <c r="E118" s="52">
        <f t="shared" si="155"/>
        <v>0</v>
      </c>
      <c r="F118" s="52">
        <f t="shared" si="155"/>
        <v>0</v>
      </c>
      <c r="G118" s="52">
        <f t="shared" si="155"/>
        <v>0</v>
      </c>
      <c r="H118" s="52">
        <f t="shared" si="155"/>
        <v>0</v>
      </c>
      <c r="I118" s="52">
        <f t="shared" si="155"/>
        <v>0</v>
      </c>
      <c r="J118" s="52">
        <f t="shared" si="155"/>
        <v>0</v>
      </c>
      <c r="K118" s="52">
        <f t="shared" si="155"/>
        <v>0</v>
      </c>
      <c r="L118" s="52">
        <f t="shared" si="155"/>
        <v>0</v>
      </c>
      <c r="M118" s="52">
        <f t="shared" si="155"/>
        <v>0</v>
      </c>
      <c r="N118" s="52">
        <f t="shared" si="155"/>
        <v>0</v>
      </c>
      <c r="O118" s="52">
        <f t="shared" si="155"/>
        <v>0</v>
      </c>
      <c r="P118" s="52">
        <f t="shared" si="155"/>
        <v>0</v>
      </c>
      <c r="Q118" s="52">
        <f t="shared" si="155"/>
        <v>0</v>
      </c>
      <c r="R118" s="52">
        <f t="shared" si="155"/>
        <v>0</v>
      </c>
      <c r="S118" s="52">
        <f t="shared" si="155"/>
        <v>0</v>
      </c>
      <c r="T118" s="52">
        <f t="shared" si="155"/>
        <v>0</v>
      </c>
      <c r="U118" s="52">
        <f t="shared" si="155"/>
        <v>0</v>
      </c>
      <c r="V118" s="52">
        <f t="shared" si="155"/>
        <v>0</v>
      </c>
      <c r="W118" s="52">
        <f t="shared" si="155"/>
        <v>0</v>
      </c>
      <c r="X118" s="52">
        <f t="shared" si="155"/>
        <v>0</v>
      </c>
      <c r="Y118" s="52">
        <f t="shared" si="155"/>
        <v>0</v>
      </c>
      <c r="Z118" s="52">
        <f t="shared" si="155"/>
        <v>0</v>
      </c>
      <c r="AA118" s="52">
        <f t="shared" si="155"/>
        <v>0</v>
      </c>
      <c r="AB118" s="52">
        <f t="shared" si="155"/>
        <v>0</v>
      </c>
      <c r="AC118" s="52">
        <f t="shared" si="155"/>
        <v>0</v>
      </c>
      <c r="AD118" s="52">
        <f t="shared" si="155"/>
        <v>0</v>
      </c>
      <c r="AE118" s="52">
        <f t="shared" si="155"/>
        <v>0</v>
      </c>
      <c r="AF118" s="52">
        <f t="shared" si="155"/>
        <v>0</v>
      </c>
      <c r="AG118" s="47"/>
      <c r="AH118" s="155">
        <v>0</v>
      </c>
      <c r="AI118" s="155">
        <v>0</v>
      </c>
      <c r="AJ118" s="155">
        <v>0</v>
      </c>
      <c r="AK118" s="155">
        <v>0</v>
      </c>
      <c r="AL118" s="57"/>
      <c r="AM118" s="57" t="str">
        <f>IF(ПланОО!H62&gt;0,ПланОО!I62/ПланОО!H62,"-")</f>
        <v>-</v>
      </c>
      <c r="AN118" s="136"/>
      <c r="AO118" s="58"/>
      <c r="AP118" s="58"/>
      <c r="AQ118" s="58">
        <f t="shared" ca="1" si="113"/>
        <v>0</v>
      </c>
      <c r="AR118" s="58">
        <f t="shared" ca="1" si="148"/>
        <v>0</v>
      </c>
      <c r="AS118" s="58">
        <f t="shared" ca="1" si="148"/>
        <v>0</v>
      </c>
      <c r="AT118" s="58">
        <f t="shared" ca="1" si="148"/>
        <v>0</v>
      </c>
      <c r="AU118" s="58">
        <f t="shared" ca="1" si="148"/>
        <v>0</v>
      </c>
      <c r="AV118" s="58">
        <f t="shared" ca="1" si="148"/>
        <v>0</v>
      </c>
      <c r="AW118" s="58"/>
      <c r="AX118" s="58" t="str">
        <f t="shared" ca="1" si="153"/>
        <v/>
      </c>
      <c r="AY118" s="58" t="str">
        <f t="shared" ca="1" si="153"/>
        <v/>
      </c>
      <c r="AZ118" s="58" t="str">
        <f t="shared" ca="1" si="153"/>
        <v/>
      </c>
      <c r="BA118" s="58" t="str">
        <f t="shared" ca="1" si="153"/>
        <v/>
      </c>
      <c r="BB118" s="58" t="str">
        <f t="shared" ca="1" si="153"/>
        <v/>
      </c>
      <c r="BC118" s="58" t="str">
        <f t="shared" ca="1" si="153"/>
        <v/>
      </c>
      <c r="BD118" s="58"/>
      <c r="BE118" s="58" t="str">
        <f ca="1">AX118&amp;" "&amp;AY118&amp;" "&amp;AZ118&amp;" "&amp;BA118&amp;" "&amp;BB118&amp;" "&amp;BC118</f>
        <v xml:space="preserve">     </v>
      </c>
      <c r="BF118" s="58" t="str">
        <f ca="1">TRIM(BE118)</f>
        <v/>
      </c>
      <c r="BG118" s="58" t="str">
        <f ca="1">SUBSTITUTE(BF118," ",",")</f>
        <v/>
      </c>
      <c r="BH118" s="58"/>
      <c r="BI118" s="58">
        <f t="shared" ca="1" si="149"/>
        <v>0</v>
      </c>
      <c r="BJ118" s="58">
        <f t="shared" ca="1" si="149"/>
        <v>0</v>
      </c>
      <c r="BK118" s="58">
        <f t="shared" ca="1" si="149"/>
        <v>0</v>
      </c>
      <c r="BL118" s="58">
        <f t="shared" ca="1" si="149"/>
        <v>0</v>
      </c>
      <c r="BM118" s="58">
        <f t="shared" ca="1" si="149"/>
        <v>0</v>
      </c>
      <c r="BN118" s="58">
        <f t="shared" ca="1" si="149"/>
        <v>0</v>
      </c>
      <c r="BO118" s="58"/>
      <c r="BP118" s="58" t="str">
        <f t="shared" ca="1" si="154"/>
        <v/>
      </c>
      <c r="BQ118" s="58" t="str">
        <f t="shared" ca="1" si="154"/>
        <v/>
      </c>
      <c r="BR118" s="58" t="str">
        <f t="shared" ca="1" si="154"/>
        <v/>
      </c>
      <c r="BS118" s="58" t="str">
        <f t="shared" ca="1" si="154"/>
        <v/>
      </c>
      <c r="BT118" s="58" t="str">
        <f t="shared" ca="1" si="154"/>
        <v/>
      </c>
      <c r="BU118" s="58" t="str">
        <f t="shared" ca="1" si="154"/>
        <v/>
      </c>
      <c r="BV118" s="58"/>
      <c r="BW118" s="58" t="str">
        <f ca="1">BP118&amp;" "&amp;BQ118&amp;" "&amp;BR118&amp;" "&amp;BS118&amp;" "&amp;BT118&amp;" "&amp;BU118</f>
        <v xml:space="preserve">     </v>
      </c>
      <c r="BX118" s="58" t="str">
        <f ca="1">TRIM(BW118)</f>
        <v/>
      </c>
      <c r="BY118" s="58" t="str">
        <f ca="1">SUBSTITUTE(BX118," ",",")</f>
        <v/>
      </c>
      <c r="BZ118" s="58"/>
      <c r="CA118" s="58" t="str">
        <f t="shared" ca="1" si="150"/>
        <v/>
      </c>
      <c r="CB118" s="58" t="str">
        <f t="shared" ca="1" si="150"/>
        <v/>
      </c>
      <c r="CC118" s="58" t="str">
        <f t="shared" ca="1" si="150"/>
        <v/>
      </c>
      <c r="CD118" s="58" t="str">
        <f t="shared" ca="1" si="150"/>
        <v/>
      </c>
      <c r="CE118" s="58" t="str">
        <f t="shared" ca="1" si="150"/>
        <v/>
      </c>
      <c r="CF118" s="58" t="str">
        <f t="shared" ca="1" si="150"/>
        <v/>
      </c>
      <c r="CG118" s="58"/>
      <c r="CH118" s="58" t="str">
        <f ca="1">CA118&amp;" "&amp;CB118&amp;" "&amp;CC118&amp;" "&amp;CD118&amp;" "&amp;CE118&amp;" "&amp;CF118</f>
        <v xml:space="preserve">     </v>
      </c>
      <c r="CI118" s="58" t="str">
        <f ca="1">TRIM(CH118)</f>
        <v/>
      </c>
      <c r="CJ118" s="58" t="str">
        <f ca="1">SUBSTITUTE(CI118," ",",")</f>
        <v/>
      </c>
      <c r="CK118" s="58"/>
      <c r="CL118" s="58" t="str">
        <f t="shared" ca="1" si="151"/>
        <v/>
      </c>
      <c r="CM118" s="58" t="str">
        <f t="shared" ca="1" si="151"/>
        <v/>
      </c>
      <c r="CN118" s="58" t="str">
        <f t="shared" ca="1" si="151"/>
        <v/>
      </c>
      <c r="CO118" s="58" t="str">
        <f t="shared" ca="1" si="151"/>
        <v/>
      </c>
      <c r="CP118" s="58" t="str">
        <f t="shared" ca="1" si="151"/>
        <v/>
      </c>
      <c r="CQ118" s="58" t="str">
        <f t="shared" ca="1" si="151"/>
        <v/>
      </c>
      <c r="CR118" s="58"/>
      <c r="CS118" s="58" t="str">
        <f ca="1">CL118&amp;" "&amp;CM118&amp;" "&amp;CN118&amp;" "&amp;CO118&amp;" "&amp;CP118&amp;" "&amp;CQ118</f>
        <v xml:space="preserve">     </v>
      </c>
      <c r="CT118" s="58" t="str">
        <f ca="1">TRIM(CS118)</f>
        <v/>
      </c>
      <c r="CU118" s="58" t="str">
        <f ca="1">SUBSTITUTE(CT118," ",",")</f>
        <v/>
      </c>
      <c r="DH118" s="58" t="str">
        <f t="shared" si="114"/>
        <v/>
      </c>
      <c r="DI118" s="58" t="str">
        <f t="shared" si="115"/>
        <v/>
      </c>
      <c r="DJ118" s="58" t="str">
        <f t="shared" si="116"/>
        <v/>
      </c>
      <c r="DK118" s="58" t="str">
        <f t="shared" si="117"/>
        <v/>
      </c>
      <c r="DL118" s="58" t="str">
        <f>DH118&amp;DI118&amp;DJ118&amp;DK118</f>
        <v/>
      </c>
      <c r="DM118" s="168" t="str">
        <f>SUBSTITUTE(TRIM(DL118)," "," / ")</f>
        <v/>
      </c>
    </row>
    <row r="119" spans="1:117" ht="18" customHeight="1" x14ac:dyDescent="0.25">
      <c r="A119" s="366" t="str">
        <f>"ВСЕГО по Блоку "&amp;A8</f>
        <v>ВСЕГО по Блоку 1 «Дисциплины (модули)»</v>
      </c>
      <c r="B119" s="366"/>
      <c r="C119" s="183">
        <f>C61+C118</f>
        <v>0</v>
      </c>
      <c r="D119" s="189">
        <f t="shared" ref="D119:AF119" si="156">D61+D118</f>
        <v>0</v>
      </c>
      <c r="E119" s="189">
        <f t="shared" si="156"/>
        <v>0</v>
      </c>
      <c r="F119" s="189">
        <f t="shared" si="156"/>
        <v>0</v>
      </c>
      <c r="G119" s="189">
        <f t="shared" si="156"/>
        <v>0</v>
      </c>
      <c r="H119" s="189">
        <f t="shared" si="156"/>
        <v>0</v>
      </c>
      <c r="I119" s="189">
        <f t="shared" si="156"/>
        <v>0</v>
      </c>
      <c r="J119" s="189">
        <f t="shared" si="156"/>
        <v>0</v>
      </c>
      <c r="K119" s="189">
        <f t="shared" si="156"/>
        <v>0</v>
      </c>
      <c r="L119" s="189">
        <f t="shared" si="156"/>
        <v>0</v>
      </c>
      <c r="M119" s="189">
        <f t="shared" si="156"/>
        <v>0</v>
      </c>
      <c r="N119" s="189">
        <f t="shared" si="156"/>
        <v>0</v>
      </c>
      <c r="O119" s="189">
        <f t="shared" si="156"/>
        <v>0</v>
      </c>
      <c r="P119" s="189">
        <f t="shared" si="156"/>
        <v>0</v>
      </c>
      <c r="Q119" s="189">
        <f t="shared" si="156"/>
        <v>0</v>
      </c>
      <c r="R119" s="189">
        <f t="shared" si="156"/>
        <v>0</v>
      </c>
      <c r="S119" s="189">
        <f t="shared" si="156"/>
        <v>0</v>
      </c>
      <c r="T119" s="189">
        <f t="shared" si="156"/>
        <v>0</v>
      </c>
      <c r="U119" s="189">
        <f t="shared" si="156"/>
        <v>0</v>
      </c>
      <c r="V119" s="189">
        <f t="shared" si="156"/>
        <v>0</v>
      </c>
      <c r="W119" s="189">
        <f t="shared" si="156"/>
        <v>0</v>
      </c>
      <c r="X119" s="189">
        <f t="shared" si="156"/>
        <v>0</v>
      </c>
      <c r="Y119" s="189">
        <f t="shared" si="156"/>
        <v>0</v>
      </c>
      <c r="Z119" s="189">
        <f t="shared" si="156"/>
        <v>0</v>
      </c>
      <c r="AA119" s="189">
        <f t="shared" si="156"/>
        <v>0</v>
      </c>
      <c r="AB119" s="189">
        <f t="shared" si="156"/>
        <v>0</v>
      </c>
      <c r="AC119" s="189">
        <f t="shared" si="156"/>
        <v>0</v>
      </c>
      <c r="AD119" s="189">
        <f t="shared" si="156"/>
        <v>0</v>
      </c>
      <c r="AE119" s="189">
        <f t="shared" si="156"/>
        <v>0</v>
      </c>
      <c r="AF119" s="189">
        <f t="shared" si="156"/>
        <v>0</v>
      </c>
      <c r="AG119" s="184"/>
      <c r="AH119" s="155">
        <v>0</v>
      </c>
      <c r="AI119" s="155">
        <v>0</v>
      </c>
      <c r="AJ119" s="155">
        <v>0</v>
      </c>
      <c r="AK119" s="155">
        <v>0</v>
      </c>
      <c r="AL119" s="57"/>
      <c r="AM119" s="57" t="str">
        <f>IF(ПланОО!H8&gt;0,ПланОО!I8/ПланОО!H8,"-")</f>
        <v>-</v>
      </c>
      <c r="AN119" s="136"/>
      <c r="AO119" s="58"/>
      <c r="AP119" s="58"/>
      <c r="AQ119" s="58">
        <f t="shared" ca="1" si="113"/>
        <v>0</v>
      </c>
      <c r="AR119" s="58">
        <f t="shared" ca="1" si="148"/>
        <v>0</v>
      </c>
      <c r="AS119" s="58">
        <f t="shared" ca="1" si="148"/>
        <v>0</v>
      </c>
      <c r="AT119" s="58">
        <f t="shared" ca="1" si="148"/>
        <v>0</v>
      </c>
      <c r="AU119" s="58">
        <f t="shared" ca="1" si="148"/>
        <v>0</v>
      </c>
      <c r="AV119" s="58">
        <f t="shared" ca="1" si="148"/>
        <v>0</v>
      </c>
      <c r="AW119" s="58"/>
      <c r="AX119" s="58" t="str">
        <f t="shared" ca="1" si="153"/>
        <v/>
      </c>
      <c r="AY119" s="58" t="str">
        <f t="shared" ca="1" si="153"/>
        <v/>
      </c>
      <c r="AZ119" s="58" t="str">
        <f t="shared" ca="1" si="153"/>
        <v/>
      </c>
      <c r="BA119" s="58" t="str">
        <f t="shared" ca="1" si="153"/>
        <v/>
      </c>
      <c r="BB119" s="58" t="str">
        <f t="shared" ca="1" si="153"/>
        <v/>
      </c>
      <c r="BC119" s="58" t="str">
        <f t="shared" ca="1" si="153"/>
        <v/>
      </c>
      <c r="BD119" s="58"/>
      <c r="BE119" s="58" t="str">
        <f ca="1">AX119&amp;" "&amp;AY119&amp;" "&amp;AZ119&amp;" "&amp;BA119&amp;" "&amp;BB119&amp;" "&amp;BC119</f>
        <v xml:space="preserve">     </v>
      </c>
      <c r="BF119" s="58" t="str">
        <f ca="1">TRIM(BE119)</f>
        <v/>
      </c>
      <c r="BG119" s="58" t="str">
        <f ca="1">SUBSTITUTE(BF119," ",",")</f>
        <v/>
      </c>
      <c r="BH119" s="58"/>
      <c r="BI119" s="58">
        <f t="shared" ca="1" si="149"/>
        <v>0</v>
      </c>
      <c r="BJ119" s="58">
        <f t="shared" ca="1" si="149"/>
        <v>0</v>
      </c>
      <c r="BK119" s="58">
        <f t="shared" ca="1" si="149"/>
        <v>0</v>
      </c>
      <c r="BL119" s="58">
        <f t="shared" ca="1" si="149"/>
        <v>0</v>
      </c>
      <c r="BM119" s="58">
        <f t="shared" ca="1" si="149"/>
        <v>0</v>
      </c>
      <c r="BN119" s="58">
        <f t="shared" ca="1" si="149"/>
        <v>0</v>
      </c>
      <c r="BO119" s="58"/>
      <c r="BP119" s="58" t="str">
        <f t="shared" ca="1" si="154"/>
        <v/>
      </c>
      <c r="BQ119" s="58" t="str">
        <f t="shared" ca="1" si="154"/>
        <v/>
      </c>
      <c r="BR119" s="58" t="str">
        <f t="shared" ca="1" si="154"/>
        <v/>
      </c>
      <c r="BS119" s="58" t="str">
        <f t="shared" ca="1" si="154"/>
        <v/>
      </c>
      <c r="BT119" s="58" t="str">
        <f t="shared" ca="1" si="154"/>
        <v/>
      </c>
      <c r="BU119" s="58" t="str">
        <f t="shared" ca="1" si="154"/>
        <v/>
      </c>
      <c r="BV119" s="58"/>
      <c r="BW119" s="58" t="str">
        <f ca="1">BP119&amp;" "&amp;BQ119&amp;" "&amp;BR119&amp;" "&amp;BS119&amp;" "&amp;BT119&amp;" "&amp;BU119</f>
        <v xml:space="preserve">     </v>
      </c>
      <c r="BX119" s="58" t="str">
        <f ca="1">TRIM(BW119)</f>
        <v/>
      </c>
      <c r="BY119" s="58" t="str">
        <f ca="1">SUBSTITUTE(BX119," ",",")</f>
        <v/>
      </c>
      <c r="BZ119" s="58"/>
      <c r="CA119" s="58" t="str">
        <f t="shared" ca="1" si="150"/>
        <v/>
      </c>
      <c r="CB119" s="58" t="str">
        <f t="shared" ca="1" si="150"/>
        <v/>
      </c>
      <c r="CC119" s="58" t="str">
        <f t="shared" ca="1" si="150"/>
        <v/>
      </c>
      <c r="CD119" s="58" t="str">
        <f t="shared" ca="1" si="150"/>
        <v/>
      </c>
      <c r="CE119" s="58" t="str">
        <f t="shared" ca="1" si="150"/>
        <v/>
      </c>
      <c r="CF119" s="58" t="str">
        <f t="shared" ca="1" si="150"/>
        <v/>
      </c>
      <c r="CG119" s="58"/>
      <c r="CH119" s="58" t="str">
        <f ca="1">CA119&amp;" "&amp;CB119&amp;" "&amp;CC119&amp;" "&amp;CD119&amp;" "&amp;CE119&amp;" "&amp;CF119</f>
        <v xml:space="preserve">     </v>
      </c>
      <c r="CI119" s="58" t="str">
        <f ca="1">TRIM(CH119)</f>
        <v/>
      </c>
      <c r="CJ119" s="58" t="str">
        <f ca="1">SUBSTITUTE(CI119," ",",")</f>
        <v/>
      </c>
      <c r="CK119" s="58"/>
      <c r="CL119" s="58" t="str">
        <f t="shared" ca="1" si="151"/>
        <v/>
      </c>
      <c r="CM119" s="58" t="str">
        <f t="shared" ca="1" si="151"/>
        <v/>
      </c>
      <c r="CN119" s="58" t="str">
        <f t="shared" ca="1" si="151"/>
        <v/>
      </c>
      <c r="CO119" s="58" t="str">
        <f t="shared" ca="1" si="151"/>
        <v/>
      </c>
      <c r="CP119" s="58" t="str">
        <f t="shared" ca="1" si="151"/>
        <v/>
      </c>
      <c r="CQ119" s="58" t="str">
        <f t="shared" ca="1" si="151"/>
        <v/>
      </c>
      <c r="CR119" s="58"/>
      <c r="CS119" s="58" t="str">
        <f ca="1">CL119&amp;" "&amp;CM119&amp;" "&amp;CN119&amp;" "&amp;CO119&amp;" "&amp;CP119&amp;" "&amp;CQ119</f>
        <v xml:space="preserve">     </v>
      </c>
      <c r="CT119" s="58" t="str">
        <f ca="1">TRIM(CS119)</f>
        <v/>
      </c>
      <c r="CU119" s="58" t="str">
        <f ca="1">SUBSTITUTE(CT119," ",",")</f>
        <v/>
      </c>
      <c r="DH119" s="58" t="str">
        <f t="shared" si="114"/>
        <v/>
      </c>
      <c r="DI119" s="58" t="str">
        <f t="shared" si="115"/>
        <v/>
      </c>
      <c r="DJ119" s="58" t="str">
        <f t="shared" si="116"/>
        <v/>
      </c>
      <c r="DK119" s="58" t="str">
        <f t="shared" si="117"/>
        <v/>
      </c>
      <c r="DL119" s="58" t="str">
        <f>DH119&amp;DI119&amp;DJ119&amp;DK119</f>
        <v/>
      </c>
      <c r="DM119" s="168" t="str">
        <f>SUBSTITUTE(TRIM(DL119)," "," / ")</f>
        <v/>
      </c>
    </row>
    <row r="120" spans="1:117" x14ac:dyDescent="0.25">
      <c r="A120" s="208" t="s">
        <v>324</v>
      </c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10"/>
      <c r="W120" s="38"/>
      <c r="X120" s="37"/>
      <c r="Y120" s="37"/>
      <c r="Z120" s="37"/>
      <c r="AA120" s="41"/>
      <c r="AB120" s="38"/>
      <c r="AC120" s="37"/>
      <c r="AD120" s="37"/>
      <c r="AE120" s="37"/>
      <c r="AF120" s="41"/>
      <c r="AG120" s="37"/>
      <c r="AH120" s="155">
        <v>0</v>
      </c>
      <c r="AI120" s="155">
        <v>0</v>
      </c>
      <c r="AJ120" s="155">
        <v>0</v>
      </c>
      <c r="AK120" s="155">
        <v>0</v>
      </c>
      <c r="AL120" s="57"/>
      <c r="AM120" s="57" t="e">
        <f>IF(ПланОО!#REF!&gt;0,ПланОО!#REF!/ПланОО!#REF!,"-")</f>
        <v>#REF!</v>
      </c>
      <c r="AN120" s="136"/>
      <c r="AO120" s="58"/>
      <c r="AP120" s="58"/>
      <c r="AQ120" s="58">
        <f t="shared" ca="1" si="113"/>
        <v>0</v>
      </c>
      <c r="AR120" s="58">
        <f t="shared" ca="1" si="148"/>
        <v>0</v>
      </c>
      <c r="AS120" s="58">
        <f t="shared" ca="1" si="148"/>
        <v>0</v>
      </c>
      <c r="AT120" s="58">
        <f t="shared" ca="1" si="148"/>
        <v>0</v>
      </c>
      <c r="AU120" s="58">
        <f t="shared" ca="1" si="148"/>
        <v>0</v>
      </c>
      <c r="AV120" s="58">
        <f t="shared" ca="1" si="148"/>
        <v>0</v>
      </c>
      <c r="AW120" s="58"/>
      <c r="AX120" s="58" t="str">
        <f t="shared" ca="1" si="153"/>
        <v/>
      </c>
      <c r="AY120" s="58" t="str">
        <f t="shared" ca="1" si="153"/>
        <v/>
      </c>
      <c r="AZ120" s="58" t="str">
        <f t="shared" ca="1" si="153"/>
        <v/>
      </c>
      <c r="BA120" s="58" t="str">
        <f t="shared" ca="1" si="153"/>
        <v/>
      </c>
      <c r="BB120" s="58" t="str">
        <f t="shared" ca="1" si="153"/>
        <v/>
      </c>
      <c r="BC120" s="58" t="str">
        <f t="shared" ca="1" si="153"/>
        <v/>
      </c>
      <c r="BD120" s="58"/>
      <c r="BE120" s="58" t="str">
        <f ca="1">AX120&amp;" "&amp;AY120&amp;" "&amp;AZ120&amp;" "&amp;BA120&amp;" "&amp;BB120&amp;" "&amp;BC120</f>
        <v xml:space="preserve">     </v>
      </c>
      <c r="BF120" s="58" t="str">
        <f ca="1">TRIM(BE120)</f>
        <v/>
      </c>
      <c r="BG120" s="58" t="str">
        <f ca="1">SUBSTITUTE(BF120," ",",")</f>
        <v/>
      </c>
      <c r="BH120" s="58"/>
      <c r="BI120" s="58">
        <f t="shared" ca="1" si="149"/>
        <v>0</v>
      </c>
      <c r="BJ120" s="58">
        <f t="shared" ca="1" si="149"/>
        <v>0</v>
      </c>
      <c r="BK120" s="58">
        <f t="shared" ca="1" si="149"/>
        <v>0</v>
      </c>
      <c r="BL120" s="58">
        <f t="shared" ca="1" si="149"/>
        <v>0</v>
      </c>
      <c r="BM120" s="58">
        <f t="shared" ca="1" si="149"/>
        <v>0</v>
      </c>
      <c r="BN120" s="58">
        <f t="shared" ca="1" si="149"/>
        <v>0</v>
      </c>
      <c r="BO120" s="58"/>
      <c r="BP120" s="58" t="str">
        <f t="shared" ca="1" si="154"/>
        <v/>
      </c>
      <c r="BQ120" s="58" t="str">
        <f t="shared" ca="1" si="154"/>
        <v/>
      </c>
      <c r="BR120" s="58" t="str">
        <f t="shared" ca="1" si="154"/>
        <v/>
      </c>
      <c r="BS120" s="58" t="str">
        <f t="shared" ca="1" si="154"/>
        <v/>
      </c>
      <c r="BT120" s="58" t="str">
        <f t="shared" ca="1" si="154"/>
        <v/>
      </c>
      <c r="BU120" s="58" t="str">
        <f t="shared" ca="1" si="154"/>
        <v/>
      </c>
      <c r="BV120" s="58"/>
      <c r="BW120" s="58" t="str">
        <f ca="1">BP120&amp;" "&amp;BQ120&amp;" "&amp;BR120&amp;" "&amp;BS120&amp;" "&amp;BT120&amp;" "&amp;BU120</f>
        <v xml:space="preserve">     </v>
      </c>
      <c r="BX120" s="58" t="str">
        <f ca="1">TRIM(BW120)</f>
        <v/>
      </c>
      <c r="BY120" s="58" t="str">
        <f ca="1">SUBSTITUTE(BX120," ",",")</f>
        <v/>
      </c>
      <c r="BZ120" s="58"/>
      <c r="CA120" s="58" t="str">
        <f t="shared" ca="1" si="150"/>
        <v/>
      </c>
      <c r="CB120" s="58" t="str">
        <f t="shared" ca="1" si="150"/>
        <v/>
      </c>
      <c r="CC120" s="58" t="str">
        <f t="shared" ca="1" si="150"/>
        <v/>
      </c>
      <c r="CD120" s="58" t="str">
        <f t="shared" ca="1" si="150"/>
        <v/>
      </c>
      <c r="CE120" s="58" t="str">
        <f t="shared" ca="1" si="150"/>
        <v/>
      </c>
      <c r="CF120" s="58" t="str">
        <f t="shared" ca="1" si="150"/>
        <v/>
      </c>
      <c r="CG120" s="58"/>
      <c r="CH120" s="58" t="str">
        <f ca="1">CA120&amp;" "&amp;CB120&amp;" "&amp;CC120&amp;" "&amp;CD120&amp;" "&amp;CE120&amp;" "&amp;CF120</f>
        <v xml:space="preserve">     </v>
      </c>
      <c r="CI120" s="58" t="str">
        <f ca="1">TRIM(CH120)</f>
        <v/>
      </c>
      <c r="CJ120" s="58" t="str">
        <f ca="1">SUBSTITUTE(CI120," ",",")</f>
        <v/>
      </c>
      <c r="CK120" s="58"/>
      <c r="CL120" s="58" t="str">
        <f t="shared" ca="1" si="151"/>
        <v/>
      </c>
      <c r="CM120" s="58" t="str">
        <f t="shared" ca="1" si="151"/>
        <v/>
      </c>
      <c r="CN120" s="58" t="str">
        <f t="shared" ca="1" si="151"/>
        <v/>
      </c>
      <c r="CO120" s="58" t="str">
        <f t="shared" ca="1" si="151"/>
        <v/>
      </c>
      <c r="CP120" s="58" t="str">
        <f t="shared" ca="1" si="151"/>
        <v/>
      </c>
      <c r="CQ120" s="58" t="str">
        <f t="shared" ca="1" si="151"/>
        <v/>
      </c>
      <c r="CR120" s="58"/>
      <c r="CS120" s="58" t="str">
        <f ca="1">CL120&amp;" "&amp;CM120&amp;" "&amp;CN120&amp;" "&amp;CO120&amp;" "&amp;CP120&amp;" "&amp;CQ120</f>
        <v xml:space="preserve">     </v>
      </c>
      <c r="CT120" s="58" t="str">
        <f ca="1">TRIM(CS120)</f>
        <v/>
      </c>
      <c r="CU120" s="58" t="str">
        <f ca="1">SUBSTITUTE(CT120," ",",")</f>
        <v/>
      </c>
      <c r="DH120" s="58" t="str">
        <f t="shared" si="114"/>
        <v/>
      </c>
      <c r="DI120" s="58" t="str">
        <f t="shared" si="115"/>
        <v/>
      </c>
      <c r="DJ120" s="58" t="str">
        <f t="shared" si="116"/>
        <v/>
      </c>
      <c r="DK120" s="58" t="str">
        <f t="shared" si="117"/>
        <v/>
      </c>
      <c r="DL120" s="58" t="str">
        <f>DH120&amp;DI120&amp;DJ120&amp;DK120</f>
        <v/>
      </c>
      <c r="DM120" s="168" t="str">
        <f>SUBSTITUTE(TRIM(DL120)," "," / ")</f>
        <v/>
      </c>
    </row>
    <row r="121" spans="1:117" x14ac:dyDescent="0.25">
      <c r="A121" s="113" t="str">
        <f>"Б2."&amp;COUNTA(A$120:A120)</f>
        <v>Б2.1</v>
      </c>
      <c r="B121" s="93" t="s">
        <v>361</v>
      </c>
      <c r="C121" s="88">
        <v>5</v>
      </c>
      <c r="D121" s="89"/>
      <c r="E121" s="89"/>
      <c r="F121" s="89"/>
      <c r="G121" s="90"/>
      <c r="H121" s="88"/>
      <c r="I121" s="89"/>
      <c r="J121" s="89"/>
      <c r="K121" s="89"/>
      <c r="L121" s="90"/>
      <c r="M121" s="88">
        <v>10</v>
      </c>
      <c r="N121" s="89"/>
      <c r="O121" s="89"/>
      <c r="P121" s="89"/>
      <c r="Q121" s="90" t="s">
        <v>10</v>
      </c>
      <c r="R121" s="88"/>
      <c r="S121" s="89"/>
      <c r="T121" s="89"/>
      <c r="U121" s="89"/>
      <c r="V121" s="90"/>
      <c r="W121" s="88"/>
      <c r="X121" s="89"/>
      <c r="Y121" s="89"/>
      <c r="Z121" s="89"/>
      <c r="AA121" s="90"/>
      <c r="AB121" s="88"/>
      <c r="AC121" s="89"/>
      <c r="AD121" s="89"/>
      <c r="AE121" s="89"/>
      <c r="AF121" s="90"/>
      <c r="AG121" s="89"/>
      <c r="AH121" s="155">
        <v>0</v>
      </c>
      <c r="AI121" s="155">
        <v>0</v>
      </c>
      <c r="AJ121" s="155">
        <v>0</v>
      </c>
      <c r="AK121" s="155">
        <v>0</v>
      </c>
      <c r="AL121" s="57"/>
      <c r="AM121" s="57">
        <f>IF(ПланОО!H121&gt;0,ПланОО!I121/ПланОО!H121,"-")</f>
        <v>0</v>
      </c>
      <c r="AN121" s="136"/>
      <c r="AO121" s="58"/>
      <c r="AP121" s="58"/>
      <c r="AQ121" s="58">
        <f t="shared" ca="1" si="113"/>
        <v>0</v>
      </c>
      <c r="AR121" s="58">
        <f t="shared" ca="1" si="148"/>
        <v>0</v>
      </c>
      <c r="AS121" s="58">
        <f t="shared" ca="1" si="148"/>
        <v>0</v>
      </c>
      <c r="AT121" s="58">
        <f t="shared" ca="1" si="148"/>
        <v>0</v>
      </c>
      <c r="AU121" s="58">
        <f t="shared" ca="1" si="148"/>
        <v>0</v>
      </c>
      <c r="AV121" s="58">
        <f t="shared" ca="1" si="148"/>
        <v>0</v>
      </c>
      <c r="AW121" s="58"/>
      <c r="AX121" s="58" t="str">
        <f t="shared" ca="1" si="122"/>
        <v/>
      </c>
      <c r="AY121" s="58" t="str">
        <f t="shared" ca="1" si="123"/>
        <v/>
      </c>
      <c r="AZ121" s="58" t="str">
        <f t="shared" ca="1" si="124"/>
        <v/>
      </c>
      <c r="BA121" s="58" t="str">
        <f t="shared" ca="1" si="125"/>
        <v/>
      </c>
      <c r="BB121" s="58" t="str">
        <f t="shared" ca="1" si="126"/>
        <v/>
      </c>
      <c r="BC121" s="58" t="str">
        <f t="shared" ca="1" si="127"/>
        <v/>
      </c>
      <c r="BD121" s="58"/>
      <c r="BE121" s="58" t="str">
        <f t="shared" ca="1" si="128"/>
        <v xml:space="preserve">     </v>
      </c>
      <c r="BF121" s="58" t="str">
        <f t="shared" ca="1" si="129"/>
        <v/>
      </c>
      <c r="BG121" s="58" t="str">
        <f t="shared" ca="1" si="130"/>
        <v/>
      </c>
      <c r="BH121" s="58"/>
      <c r="BI121" s="58">
        <f t="shared" ca="1" si="149"/>
        <v>0</v>
      </c>
      <c r="BJ121" s="58">
        <f t="shared" ca="1" si="149"/>
        <v>0</v>
      </c>
      <c r="BK121" s="58">
        <f t="shared" ca="1" si="149"/>
        <v>-3</v>
      </c>
      <c r="BL121" s="58">
        <f t="shared" ca="1" si="149"/>
        <v>0</v>
      </c>
      <c r="BM121" s="58">
        <f t="shared" ca="1" si="149"/>
        <v>0</v>
      </c>
      <c r="BN121" s="58">
        <f t="shared" ca="1" si="149"/>
        <v>0</v>
      </c>
      <c r="BO121" s="58"/>
      <c r="BP121" s="58" t="str">
        <f t="shared" ca="1" si="131"/>
        <v/>
      </c>
      <c r="BQ121" s="58" t="str">
        <f t="shared" ca="1" si="132"/>
        <v/>
      </c>
      <c r="BR121" s="58" t="str">
        <f t="shared" ca="1" si="133"/>
        <v>3*</v>
      </c>
      <c r="BS121" s="58" t="str">
        <f t="shared" ca="1" si="134"/>
        <v/>
      </c>
      <c r="BT121" s="58" t="str">
        <f t="shared" ca="1" si="135"/>
        <v/>
      </c>
      <c r="BU121" s="58" t="str">
        <f t="shared" ca="1" si="136"/>
        <v/>
      </c>
      <c r="BV121" s="58"/>
      <c r="BW121" s="58" t="str">
        <f t="shared" ca="1" si="137"/>
        <v xml:space="preserve">  3*   </v>
      </c>
      <c r="BX121" s="58" t="str">
        <f t="shared" ca="1" si="138"/>
        <v>3*</v>
      </c>
      <c r="BY121" s="58" t="str">
        <f t="shared" ca="1" si="139"/>
        <v>3*</v>
      </c>
      <c r="BZ121" s="58"/>
      <c r="CA121" s="58" t="str">
        <f t="shared" ca="1" si="150"/>
        <v/>
      </c>
      <c r="CB121" s="58" t="str">
        <f t="shared" ca="1" si="150"/>
        <v/>
      </c>
      <c r="CC121" s="58" t="str">
        <f t="shared" ca="1" si="150"/>
        <v/>
      </c>
      <c r="CD121" s="58" t="str">
        <f t="shared" ca="1" si="150"/>
        <v/>
      </c>
      <c r="CE121" s="58" t="str">
        <f t="shared" ca="1" si="150"/>
        <v/>
      </c>
      <c r="CF121" s="58" t="str">
        <f t="shared" ca="1" si="150"/>
        <v/>
      </c>
      <c r="CG121" s="58"/>
      <c r="CH121" s="58" t="str">
        <f t="shared" ca="1" si="140"/>
        <v xml:space="preserve">     </v>
      </c>
      <c r="CI121" s="58" t="str">
        <f t="shared" ca="1" si="141"/>
        <v/>
      </c>
      <c r="CJ121" s="58" t="str">
        <f t="shared" ca="1" si="142"/>
        <v/>
      </c>
      <c r="CK121" s="58"/>
      <c r="CL121" s="58" t="str">
        <f t="shared" ca="1" si="151"/>
        <v/>
      </c>
      <c r="CM121" s="58" t="str">
        <f t="shared" ca="1" si="151"/>
        <v/>
      </c>
      <c r="CN121" s="58" t="str">
        <f t="shared" ca="1" si="151"/>
        <v/>
      </c>
      <c r="CO121" s="58" t="str">
        <f t="shared" ca="1" si="151"/>
        <v/>
      </c>
      <c r="CP121" s="58" t="str">
        <f t="shared" ca="1" si="151"/>
        <v/>
      </c>
      <c r="CQ121" s="58" t="str">
        <f t="shared" ca="1" si="151"/>
        <v/>
      </c>
      <c r="CR121" s="58"/>
      <c r="CS121" s="58" t="str">
        <f t="shared" ca="1" si="143"/>
        <v xml:space="preserve">     </v>
      </c>
      <c r="CT121" s="58" t="str">
        <f t="shared" ca="1" si="144"/>
        <v/>
      </c>
      <c r="CU121" s="58" t="str">
        <f t="shared" ca="1" si="145"/>
        <v/>
      </c>
      <c r="CW121" t="str">
        <f t="shared" ref="CW121:DB129" ca="1" si="157">IF(OFFSET($G121,0,(CW$2-1)*5,1,1)=$DC$1,CW$2,"")</f>
        <v/>
      </c>
      <c r="CX121" t="str">
        <f t="shared" ca="1" si="157"/>
        <v/>
      </c>
      <c r="CY121">
        <f t="shared" ca="1" si="157"/>
        <v>3</v>
      </c>
      <c r="CZ121" t="str">
        <f t="shared" ca="1" si="157"/>
        <v/>
      </c>
      <c r="DA121" t="str">
        <f t="shared" ca="1" si="157"/>
        <v/>
      </c>
      <c r="DB121" t="str">
        <f t="shared" ca="1" si="157"/>
        <v/>
      </c>
      <c r="DD121" s="58" t="str">
        <f ca="1">CW121&amp;" "&amp;CX121&amp;" "&amp;CY121&amp;" "&amp;CZ121&amp;" "&amp;DA121&amp;" "&amp;DB121</f>
        <v xml:space="preserve">  3   </v>
      </c>
      <c r="DE121" s="58" t="str">
        <f ca="1">TRIM(DD121)</f>
        <v>3</v>
      </c>
      <c r="DF121" s="58" t="str">
        <f ca="1">SUBSTITUTE(DE121," ",",")</f>
        <v>3</v>
      </c>
      <c r="DH121" s="58" t="str">
        <f t="shared" si="114"/>
        <v/>
      </c>
      <c r="DI121" s="58" t="str">
        <f t="shared" si="115"/>
        <v/>
      </c>
      <c r="DJ121" s="58" t="str">
        <f t="shared" si="116"/>
        <v/>
      </c>
      <c r="DK121" s="58" t="str">
        <f t="shared" si="117"/>
        <v/>
      </c>
      <c r="DL121" s="58" t="str">
        <f t="shared" si="146"/>
        <v/>
      </c>
      <c r="DM121" s="168" t="str">
        <f t="shared" si="147"/>
        <v/>
      </c>
    </row>
    <row r="122" spans="1:117" x14ac:dyDescent="0.25">
      <c r="A122" s="113" t="str">
        <f>"Б2."&amp;COUNTA(A$120:A121)</f>
        <v>Б2.2</v>
      </c>
      <c r="B122" s="93" t="s">
        <v>356</v>
      </c>
      <c r="C122" s="88"/>
      <c r="D122" s="89"/>
      <c r="E122" s="89"/>
      <c r="F122" s="89"/>
      <c r="G122" s="90"/>
      <c r="H122" s="88">
        <v>3</v>
      </c>
      <c r="I122" s="89"/>
      <c r="J122" s="89"/>
      <c r="K122" s="89"/>
      <c r="L122" s="90" t="s">
        <v>10</v>
      </c>
      <c r="M122" s="88"/>
      <c r="N122" s="89"/>
      <c r="O122" s="89"/>
      <c r="P122" s="89"/>
      <c r="Q122" s="90"/>
      <c r="R122" s="88"/>
      <c r="S122" s="89"/>
      <c r="T122" s="89"/>
      <c r="U122" s="89"/>
      <c r="V122" s="90"/>
      <c r="W122" s="88"/>
      <c r="X122" s="89"/>
      <c r="Y122" s="89"/>
      <c r="Z122" s="89"/>
      <c r="AA122" s="90"/>
      <c r="AB122" s="88"/>
      <c r="AC122" s="89"/>
      <c r="AD122" s="89"/>
      <c r="AE122" s="89"/>
      <c r="AF122" s="90"/>
      <c r="AG122" s="89"/>
      <c r="AH122" s="155">
        <v>0</v>
      </c>
      <c r="AI122" s="155">
        <v>0</v>
      </c>
      <c r="AJ122" s="155">
        <v>0</v>
      </c>
      <c r="AK122" s="155">
        <v>0</v>
      </c>
      <c r="AL122" s="57"/>
      <c r="AM122" s="57">
        <f>IF(ПланОО!H122&gt;0,ПланОО!I122/ПланОО!H122,"-")</f>
        <v>0</v>
      </c>
      <c r="AN122" s="136"/>
      <c r="AO122" s="58"/>
      <c r="AP122" s="58"/>
      <c r="AQ122" s="58">
        <f t="shared" ca="1" si="113"/>
        <v>0</v>
      </c>
      <c r="AR122" s="58">
        <f t="shared" ca="1" si="148"/>
        <v>0</v>
      </c>
      <c r="AS122" s="58">
        <f t="shared" ca="1" si="148"/>
        <v>0</v>
      </c>
      <c r="AT122" s="58">
        <f t="shared" ca="1" si="148"/>
        <v>0</v>
      </c>
      <c r="AU122" s="58">
        <f t="shared" ca="1" si="148"/>
        <v>0</v>
      </c>
      <c r="AV122" s="58">
        <f t="shared" ca="1" si="148"/>
        <v>0</v>
      </c>
      <c r="AW122" s="58"/>
      <c r="AX122" s="58" t="str">
        <f t="shared" ca="1" si="122"/>
        <v/>
      </c>
      <c r="AY122" s="58" t="str">
        <f t="shared" ca="1" si="123"/>
        <v/>
      </c>
      <c r="AZ122" s="58" t="str">
        <f t="shared" ca="1" si="124"/>
        <v/>
      </c>
      <c r="BA122" s="58" t="str">
        <f t="shared" ca="1" si="125"/>
        <v/>
      </c>
      <c r="BB122" s="58" t="str">
        <f t="shared" ca="1" si="126"/>
        <v/>
      </c>
      <c r="BC122" s="58" t="str">
        <f t="shared" ca="1" si="127"/>
        <v/>
      </c>
      <c r="BD122" s="58"/>
      <c r="BE122" s="58" t="str">
        <f t="shared" ca="1" si="128"/>
        <v xml:space="preserve">     </v>
      </c>
      <c r="BF122" s="58" t="str">
        <f t="shared" ca="1" si="129"/>
        <v/>
      </c>
      <c r="BG122" s="58" t="str">
        <f t="shared" ca="1" si="130"/>
        <v/>
      </c>
      <c r="BH122" s="58"/>
      <c r="BI122" s="58">
        <f t="shared" ca="1" si="149"/>
        <v>0</v>
      </c>
      <c r="BJ122" s="58">
        <f t="shared" ca="1" si="149"/>
        <v>-2</v>
      </c>
      <c r="BK122" s="58">
        <f t="shared" ca="1" si="149"/>
        <v>0</v>
      </c>
      <c r="BL122" s="58">
        <f t="shared" ca="1" si="149"/>
        <v>0</v>
      </c>
      <c r="BM122" s="58">
        <f t="shared" ca="1" si="149"/>
        <v>0</v>
      </c>
      <c r="BN122" s="58">
        <f t="shared" ca="1" si="149"/>
        <v>0</v>
      </c>
      <c r="BO122" s="58"/>
      <c r="BP122" s="58" t="str">
        <f t="shared" ca="1" si="131"/>
        <v/>
      </c>
      <c r="BQ122" s="58" t="str">
        <f t="shared" ca="1" si="132"/>
        <v>2*</v>
      </c>
      <c r="BR122" s="58" t="str">
        <f t="shared" ca="1" si="133"/>
        <v/>
      </c>
      <c r="BS122" s="58" t="str">
        <f t="shared" ca="1" si="134"/>
        <v/>
      </c>
      <c r="BT122" s="58" t="str">
        <f t="shared" ca="1" si="135"/>
        <v/>
      </c>
      <c r="BU122" s="58" t="str">
        <f t="shared" ca="1" si="136"/>
        <v/>
      </c>
      <c r="BV122" s="58"/>
      <c r="BW122" s="58" t="str">
        <f t="shared" ca="1" si="137"/>
        <v xml:space="preserve"> 2*    </v>
      </c>
      <c r="BX122" s="58" t="str">
        <f t="shared" ca="1" si="138"/>
        <v>2*</v>
      </c>
      <c r="BY122" s="58" t="str">
        <f t="shared" ca="1" si="139"/>
        <v>2*</v>
      </c>
      <c r="BZ122" s="58"/>
      <c r="CA122" s="58" t="str">
        <f t="shared" ca="1" si="150"/>
        <v/>
      </c>
      <c r="CB122" s="58" t="str">
        <f t="shared" ca="1" si="150"/>
        <v/>
      </c>
      <c r="CC122" s="58" t="str">
        <f t="shared" ca="1" si="150"/>
        <v/>
      </c>
      <c r="CD122" s="58" t="str">
        <f t="shared" ca="1" si="150"/>
        <v/>
      </c>
      <c r="CE122" s="58" t="str">
        <f t="shared" ca="1" si="150"/>
        <v/>
      </c>
      <c r="CF122" s="58" t="str">
        <f t="shared" ca="1" si="150"/>
        <v/>
      </c>
      <c r="CG122" s="58"/>
      <c r="CH122" s="58" t="str">
        <f t="shared" ca="1" si="140"/>
        <v xml:space="preserve">     </v>
      </c>
      <c r="CI122" s="58" t="str">
        <f t="shared" ca="1" si="141"/>
        <v/>
      </c>
      <c r="CJ122" s="58" t="str">
        <f t="shared" ca="1" si="142"/>
        <v/>
      </c>
      <c r="CK122" s="58"/>
      <c r="CL122" s="58" t="str">
        <f t="shared" ca="1" si="151"/>
        <v/>
      </c>
      <c r="CM122" s="58" t="str">
        <f t="shared" ca="1" si="151"/>
        <v/>
      </c>
      <c r="CN122" s="58" t="str">
        <f t="shared" ca="1" si="151"/>
        <v/>
      </c>
      <c r="CO122" s="58" t="str">
        <f t="shared" ca="1" si="151"/>
        <v/>
      </c>
      <c r="CP122" s="58" t="str">
        <f t="shared" ca="1" si="151"/>
        <v/>
      </c>
      <c r="CQ122" s="58" t="str">
        <f t="shared" ca="1" si="151"/>
        <v/>
      </c>
      <c r="CR122" s="58"/>
      <c r="CS122" s="58" t="str">
        <f t="shared" ca="1" si="143"/>
        <v xml:space="preserve">     </v>
      </c>
      <c r="CT122" s="58" t="str">
        <f t="shared" ca="1" si="144"/>
        <v/>
      </c>
      <c r="CU122" s="58" t="str">
        <f t="shared" ca="1" si="145"/>
        <v/>
      </c>
      <c r="CW122" t="str">
        <f t="shared" ca="1" si="157"/>
        <v/>
      </c>
      <c r="CX122">
        <f t="shared" ca="1" si="157"/>
        <v>2</v>
      </c>
      <c r="CY122" t="str">
        <f t="shared" ca="1" si="157"/>
        <v/>
      </c>
      <c r="CZ122" t="str">
        <f t="shared" ca="1" si="157"/>
        <v/>
      </c>
      <c r="DA122" t="str">
        <f t="shared" ca="1" si="157"/>
        <v/>
      </c>
      <c r="DB122" t="str">
        <f t="shared" ca="1" si="157"/>
        <v/>
      </c>
      <c r="DD122" s="58" t="str">
        <f t="shared" ref="DD122:DD129" ca="1" si="158">CW122&amp;" "&amp;CX122&amp;" "&amp;CY122&amp;" "&amp;CZ122&amp;" "&amp;DA122&amp;" "&amp;DB122</f>
        <v xml:space="preserve"> 2    </v>
      </c>
      <c r="DE122" s="58" t="str">
        <f t="shared" ref="DE122:DE129" ca="1" si="159">TRIM(DD122)</f>
        <v>2</v>
      </c>
      <c r="DF122" s="58" t="str">
        <f t="shared" ref="DF122:DF129" ca="1" si="160">SUBSTITUTE(DE122," ",",")</f>
        <v>2</v>
      </c>
      <c r="DH122" s="58" t="str">
        <f t="shared" si="114"/>
        <v/>
      </c>
      <c r="DI122" s="58" t="str">
        <f t="shared" si="115"/>
        <v/>
      </c>
      <c r="DJ122" s="58" t="str">
        <f t="shared" si="116"/>
        <v/>
      </c>
      <c r="DK122" s="58" t="str">
        <f t="shared" si="117"/>
        <v/>
      </c>
      <c r="DL122" s="58" t="str">
        <f t="shared" si="146"/>
        <v/>
      </c>
      <c r="DM122" s="168" t="str">
        <f t="shared" si="147"/>
        <v/>
      </c>
    </row>
    <row r="123" spans="1:117" x14ac:dyDescent="0.25">
      <c r="A123" s="113" t="str">
        <f>"Б2."&amp;COUNTA(A$120:A122)</f>
        <v>Б2.3</v>
      </c>
      <c r="B123" s="93" t="s">
        <v>357</v>
      </c>
      <c r="C123" s="88"/>
      <c r="D123" s="89"/>
      <c r="E123" s="89"/>
      <c r="F123" s="89"/>
      <c r="G123" s="90"/>
      <c r="H123" s="88">
        <v>6</v>
      </c>
      <c r="I123" s="89"/>
      <c r="J123" s="89"/>
      <c r="K123" s="89"/>
      <c r="L123" s="90" t="s">
        <v>10</v>
      </c>
      <c r="M123" s="88"/>
      <c r="N123" s="89"/>
      <c r="O123" s="89"/>
      <c r="P123" s="89"/>
      <c r="Q123" s="90"/>
      <c r="R123" s="88"/>
      <c r="S123" s="89"/>
      <c r="T123" s="89"/>
      <c r="U123" s="89"/>
      <c r="V123" s="90"/>
      <c r="W123" s="88"/>
      <c r="X123" s="89"/>
      <c r="Y123" s="89"/>
      <c r="Z123" s="89"/>
      <c r="AA123" s="90"/>
      <c r="AB123" s="88"/>
      <c r="AC123" s="89"/>
      <c r="AD123" s="89"/>
      <c r="AE123" s="89"/>
      <c r="AF123" s="90"/>
      <c r="AG123" s="89"/>
      <c r="AH123" s="155">
        <v>0</v>
      </c>
      <c r="AI123" s="155">
        <v>0</v>
      </c>
      <c r="AJ123" s="155">
        <v>0</v>
      </c>
      <c r="AK123" s="155">
        <v>0</v>
      </c>
      <c r="AL123" s="57"/>
      <c r="AM123" s="57">
        <f>IF(ПланОО!H123&gt;0,ПланОО!I123/ПланОО!H123,"-")</f>
        <v>0</v>
      </c>
      <c r="AN123" s="136"/>
      <c r="AO123" s="58"/>
      <c r="AP123" s="58"/>
      <c r="AQ123" s="58">
        <f t="shared" ca="1" si="113"/>
        <v>0</v>
      </c>
      <c r="AR123" s="58">
        <f t="shared" ca="1" si="148"/>
        <v>0</v>
      </c>
      <c r="AS123" s="58">
        <f t="shared" ca="1" si="148"/>
        <v>0</v>
      </c>
      <c r="AT123" s="58">
        <f t="shared" ca="1" si="148"/>
        <v>0</v>
      </c>
      <c r="AU123" s="58">
        <f t="shared" ca="1" si="148"/>
        <v>0</v>
      </c>
      <c r="AV123" s="58">
        <f t="shared" ca="1" si="148"/>
        <v>0</v>
      </c>
      <c r="AW123" s="58"/>
      <c r="AX123" s="58" t="str">
        <f t="shared" ca="1" si="122"/>
        <v/>
      </c>
      <c r="AY123" s="58" t="str">
        <f t="shared" ca="1" si="123"/>
        <v/>
      </c>
      <c r="AZ123" s="58" t="str">
        <f t="shared" ca="1" si="124"/>
        <v/>
      </c>
      <c r="BA123" s="58" t="str">
        <f t="shared" ca="1" si="125"/>
        <v/>
      </c>
      <c r="BB123" s="58" t="str">
        <f t="shared" ca="1" si="126"/>
        <v/>
      </c>
      <c r="BC123" s="58" t="str">
        <f t="shared" ca="1" si="127"/>
        <v/>
      </c>
      <c r="BD123" s="58"/>
      <c r="BE123" s="58" t="str">
        <f t="shared" ca="1" si="128"/>
        <v xml:space="preserve">     </v>
      </c>
      <c r="BF123" s="58" t="str">
        <f t="shared" ca="1" si="129"/>
        <v/>
      </c>
      <c r="BG123" s="58" t="str">
        <f t="shared" ca="1" si="130"/>
        <v/>
      </c>
      <c r="BH123" s="58"/>
      <c r="BI123" s="58">
        <f t="shared" ca="1" si="149"/>
        <v>0</v>
      </c>
      <c r="BJ123" s="58">
        <f t="shared" ca="1" si="149"/>
        <v>-2</v>
      </c>
      <c r="BK123" s="58">
        <f t="shared" ca="1" si="149"/>
        <v>0</v>
      </c>
      <c r="BL123" s="58">
        <f t="shared" ca="1" si="149"/>
        <v>0</v>
      </c>
      <c r="BM123" s="58">
        <f t="shared" ca="1" si="149"/>
        <v>0</v>
      </c>
      <c r="BN123" s="58">
        <f t="shared" ca="1" si="149"/>
        <v>0</v>
      </c>
      <c r="BO123" s="58"/>
      <c r="BP123" s="58" t="str">
        <f t="shared" ca="1" si="131"/>
        <v/>
      </c>
      <c r="BQ123" s="58" t="str">
        <f t="shared" ca="1" si="132"/>
        <v>2*</v>
      </c>
      <c r="BR123" s="58" t="str">
        <f t="shared" ca="1" si="133"/>
        <v/>
      </c>
      <c r="BS123" s="58" t="str">
        <f t="shared" ca="1" si="134"/>
        <v/>
      </c>
      <c r="BT123" s="58" t="str">
        <f t="shared" ca="1" si="135"/>
        <v/>
      </c>
      <c r="BU123" s="58" t="str">
        <f t="shared" ca="1" si="136"/>
        <v/>
      </c>
      <c r="BV123" s="58"/>
      <c r="BW123" s="58" t="str">
        <f t="shared" ca="1" si="137"/>
        <v xml:space="preserve"> 2*    </v>
      </c>
      <c r="BX123" s="58" t="str">
        <f t="shared" ca="1" si="138"/>
        <v>2*</v>
      </c>
      <c r="BY123" s="58" t="str">
        <f t="shared" ca="1" si="139"/>
        <v>2*</v>
      </c>
      <c r="BZ123" s="58"/>
      <c r="CA123" s="58" t="str">
        <f t="shared" ca="1" si="150"/>
        <v/>
      </c>
      <c r="CB123" s="58" t="str">
        <f t="shared" ca="1" si="150"/>
        <v/>
      </c>
      <c r="CC123" s="58" t="str">
        <f t="shared" ca="1" si="150"/>
        <v/>
      </c>
      <c r="CD123" s="58" t="str">
        <f t="shared" ca="1" si="150"/>
        <v/>
      </c>
      <c r="CE123" s="58" t="str">
        <f t="shared" ca="1" si="150"/>
        <v/>
      </c>
      <c r="CF123" s="58" t="str">
        <f t="shared" ca="1" si="150"/>
        <v/>
      </c>
      <c r="CG123" s="58"/>
      <c r="CH123" s="58" t="str">
        <f t="shared" ca="1" si="140"/>
        <v xml:space="preserve">     </v>
      </c>
      <c r="CI123" s="58" t="str">
        <f t="shared" ca="1" si="141"/>
        <v/>
      </c>
      <c r="CJ123" s="58" t="str">
        <f t="shared" ca="1" si="142"/>
        <v/>
      </c>
      <c r="CK123" s="58"/>
      <c r="CL123" s="58" t="str">
        <f t="shared" ca="1" si="151"/>
        <v/>
      </c>
      <c r="CM123" s="58" t="str">
        <f t="shared" ca="1" si="151"/>
        <v/>
      </c>
      <c r="CN123" s="58" t="str">
        <f t="shared" ca="1" si="151"/>
        <v/>
      </c>
      <c r="CO123" s="58" t="str">
        <f t="shared" ca="1" si="151"/>
        <v/>
      </c>
      <c r="CP123" s="58" t="str">
        <f t="shared" ca="1" si="151"/>
        <v/>
      </c>
      <c r="CQ123" s="58" t="str">
        <f t="shared" ca="1" si="151"/>
        <v/>
      </c>
      <c r="CR123" s="58"/>
      <c r="CS123" s="58" t="str">
        <f t="shared" ca="1" si="143"/>
        <v xml:space="preserve">     </v>
      </c>
      <c r="CT123" s="58" t="str">
        <f t="shared" ca="1" si="144"/>
        <v/>
      </c>
      <c r="CU123" s="58" t="str">
        <f t="shared" ca="1" si="145"/>
        <v/>
      </c>
      <c r="CW123" t="str">
        <f t="shared" ca="1" si="157"/>
        <v/>
      </c>
      <c r="CX123">
        <f t="shared" ca="1" si="157"/>
        <v>2</v>
      </c>
      <c r="CY123" t="str">
        <f t="shared" ca="1" si="157"/>
        <v/>
      </c>
      <c r="CZ123" t="str">
        <f t="shared" ca="1" si="157"/>
        <v/>
      </c>
      <c r="DA123" t="str">
        <f t="shared" ca="1" si="157"/>
        <v/>
      </c>
      <c r="DB123" t="str">
        <f t="shared" ca="1" si="157"/>
        <v/>
      </c>
      <c r="DD123" s="58" t="str">
        <f t="shared" ca="1" si="158"/>
        <v xml:space="preserve"> 2    </v>
      </c>
      <c r="DE123" s="58" t="str">
        <f t="shared" ca="1" si="159"/>
        <v>2</v>
      </c>
      <c r="DF123" s="58" t="str">
        <f t="shared" ca="1" si="160"/>
        <v>2</v>
      </c>
      <c r="DH123" s="58" t="str">
        <f t="shared" si="114"/>
        <v/>
      </c>
      <c r="DI123" s="58" t="str">
        <f t="shared" si="115"/>
        <v/>
      </c>
      <c r="DJ123" s="58" t="str">
        <f t="shared" si="116"/>
        <v/>
      </c>
      <c r="DK123" s="58" t="str">
        <f t="shared" si="117"/>
        <v/>
      </c>
      <c r="DL123" s="58" t="str">
        <f t="shared" si="146"/>
        <v/>
      </c>
      <c r="DM123" s="168" t="str">
        <f t="shared" si="147"/>
        <v/>
      </c>
    </row>
    <row r="124" spans="1:117" x14ac:dyDescent="0.25">
      <c r="A124" s="113" t="str">
        <f>"Б2."&amp;COUNTA(A$120:A123)</f>
        <v>Б2.4</v>
      </c>
      <c r="B124" s="93" t="s">
        <v>358</v>
      </c>
      <c r="C124" s="88"/>
      <c r="D124" s="89"/>
      <c r="E124" s="89"/>
      <c r="F124" s="89"/>
      <c r="G124" s="90"/>
      <c r="H124" s="88"/>
      <c r="I124" s="91"/>
      <c r="J124" s="91"/>
      <c r="K124" s="89"/>
      <c r="L124" s="90"/>
      <c r="M124" s="88"/>
      <c r="N124" s="89"/>
      <c r="O124" s="89"/>
      <c r="P124" s="89"/>
      <c r="Q124" s="90"/>
      <c r="R124" s="88">
        <v>6</v>
      </c>
      <c r="S124" s="89"/>
      <c r="T124" s="89"/>
      <c r="U124" s="89"/>
      <c r="V124" s="90" t="s">
        <v>10</v>
      </c>
      <c r="W124" s="88"/>
      <c r="X124" s="89"/>
      <c r="Y124" s="89"/>
      <c r="Z124" s="89"/>
      <c r="AA124" s="90"/>
      <c r="AB124" s="88"/>
      <c r="AC124" s="89"/>
      <c r="AD124" s="89"/>
      <c r="AE124" s="89"/>
      <c r="AF124" s="90"/>
      <c r="AG124" s="89"/>
      <c r="AH124" s="155">
        <v>0</v>
      </c>
      <c r="AI124" s="155">
        <v>0</v>
      </c>
      <c r="AJ124" s="155">
        <v>0</v>
      </c>
      <c r="AK124" s="155">
        <v>0</v>
      </c>
      <c r="AL124" s="57"/>
      <c r="AM124" s="57">
        <f>IF(ПланОО!H124&gt;0,ПланОО!I124/ПланОО!H124,"-")</f>
        <v>0</v>
      </c>
      <c r="AN124" s="136"/>
      <c r="AO124" s="58"/>
      <c r="AP124" s="58"/>
      <c r="AQ124" s="58">
        <f t="shared" ca="1" si="113"/>
        <v>0</v>
      </c>
      <c r="AR124" s="58">
        <f t="shared" ca="1" si="148"/>
        <v>0</v>
      </c>
      <c r="AS124" s="58">
        <f t="shared" ca="1" si="148"/>
        <v>0</v>
      </c>
      <c r="AT124" s="58">
        <f t="shared" ca="1" si="148"/>
        <v>0</v>
      </c>
      <c r="AU124" s="58">
        <f t="shared" ca="1" si="148"/>
        <v>0</v>
      </c>
      <c r="AV124" s="58">
        <f t="shared" ca="1" si="148"/>
        <v>0</v>
      </c>
      <c r="AW124" s="58"/>
      <c r="AX124" s="58" t="str">
        <f t="shared" ca="1" si="122"/>
        <v/>
      </c>
      <c r="AY124" s="58" t="str">
        <f t="shared" ca="1" si="123"/>
        <v/>
      </c>
      <c r="AZ124" s="58" t="str">
        <f t="shared" ca="1" si="124"/>
        <v/>
      </c>
      <c r="BA124" s="58" t="str">
        <f t="shared" ca="1" si="125"/>
        <v/>
      </c>
      <c r="BB124" s="58" t="str">
        <f t="shared" ca="1" si="126"/>
        <v/>
      </c>
      <c r="BC124" s="58" t="str">
        <f t="shared" ca="1" si="127"/>
        <v/>
      </c>
      <c r="BD124" s="58"/>
      <c r="BE124" s="58" t="str">
        <f t="shared" ca="1" si="128"/>
        <v xml:space="preserve">     </v>
      </c>
      <c r="BF124" s="58" t="str">
        <f t="shared" ca="1" si="129"/>
        <v/>
      </c>
      <c r="BG124" s="58" t="str">
        <f t="shared" ca="1" si="130"/>
        <v/>
      </c>
      <c r="BH124" s="58"/>
      <c r="BI124" s="58">
        <f t="shared" ca="1" si="149"/>
        <v>0</v>
      </c>
      <c r="BJ124" s="58">
        <f t="shared" ca="1" si="149"/>
        <v>0</v>
      </c>
      <c r="BK124" s="58">
        <f t="shared" ca="1" si="149"/>
        <v>0</v>
      </c>
      <c r="BL124" s="58">
        <f t="shared" ca="1" si="149"/>
        <v>-4</v>
      </c>
      <c r="BM124" s="58">
        <f t="shared" ca="1" si="149"/>
        <v>0</v>
      </c>
      <c r="BN124" s="58">
        <f t="shared" ca="1" si="149"/>
        <v>0</v>
      </c>
      <c r="BO124" s="58"/>
      <c r="BP124" s="58" t="str">
        <f t="shared" ca="1" si="131"/>
        <v/>
      </c>
      <c r="BQ124" s="58" t="str">
        <f t="shared" ca="1" si="132"/>
        <v/>
      </c>
      <c r="BR124" s="58" t="str">
        <f t="shared" ca="1" si="133"/>
        <v/>
      </c>
      <c r="BS124" s="58" t="str">
        <f t="shared" ca="1" si="134"/>
        <v>4*</v>
      </c>
      <c r="BT124" s="58" t="str">
        <f t="shared" ca="1" si="135"/>
        <v/>
      </c>
      <c r="BU124" s="58" t="str">
        <f t="shared" ca="1" si="136"/>
        <v/>
      </c>
      <c r="BV124" s="58"/>
      <c r="BW124" s="58" t="str">
        <f t="shared" ca="1" si="137"/>
        <v xml:space="preserve">   4*  </v>
      </c>
      <c r="BX124" s="58" t="str">
        <f t="shared" ca="1" si="138"/>
        <v>4*</v>
      </c>
      <c r="BY124" s="58" t="str">
        <f t="shared" ca="1" si="139"/>
        <v>4*</v>
      </c>
      <c r="BZ124" s="58"/>
      <c r="CA124" s="58" t="str">
        <f t="shared" ca="1" si="150"/>
        <v/>
      </c>
      <c r="CB124" s="58" t="str">
        <f t="shared" ca="1" si="150"/>
        <v/>
      </c>
      <c r="CC124" s="58" t="str">
        <f t="shared" ca="1" si="150"/>
        <v/>
      </c>
      <c r="CD124" s="58" t="str">
        <f t="shared" ca="1" si="150"/>
        <v/>
      </c>
      <c r="CE124" s="58" t="str">
        <f t="shared" ca="1" si="150"/>
        <v/>
      </c>
      <c r="CF124" s="58" t="str">
        <f t="shared" ca="1" si="150"/>
        <v/>
      </c>
      <c r="CG124" s="58"/>
      <c r="CH124" s="58" t="str">
        <f t="shared" ca="1" si="140"/>
        <v xml:space="preserve">     </v>
      </c>
      <c r="CI124" s="58" t="str">
        <f t="shared" ca="1" si="141"/>
        <v/>
      </c>
      <c r="CJ124" s="58" t="str">
        <f t="shared" ca="1" si="142"/>
        <v/>
      </c>
      <c r="CK124" s="58"/>
      <c r="CL124" s="58" t="str">
        <f t="shared" ca="1" si="151"/>
        <v/>
      </c>
      <c r="CM124" s="58" t="str">
        <f t="shared" ca="1" si="151"/>
        <v/>
      </c>
      <c r="CN124" s="58" t="str">
        <f t="shared" ca="1" si="151"/>
        <v/>
      </c>
      <c r="CO124" s="58" t="str">
        <f t="shared" ca="1" si="151"/>
        <v/>
      </c>
      <c r="CP124" s="58" t="str">
        <f t="shared" ca="1" si="151"/>
        <v/>
      </c>
      <c r="CQ124" s="58" t="str">
        <f t="shared" ca="1" si="151"/>
        <v/>
      </c>
      <c r="CR124" s="58"/>
      <c r="CS124" s="58" t="str">
        <f t="shared" ca="1" si="143"/>
        <v xml:space="preserve">     </v>
      </c>
      <c r="CT124" s="58" t="str">
        <f t="shared" ca="1" si="144"/>
        <v/>
      </c>
      <c r="CU124" s="58" t="str">
        <f t="shared" ca="1" si="145"/>
        <v/>
      </c>
      <c r="CW124" t="str">
        <f t="shared" ca="1" si="157"/>
        <v/>
      </c>
      <c r="CX124" t="str">
        <f t="shared" ca="1" si="157"/>
        <v/>
      </c>
      <c r="CY124" t="str">
        <f t="shared" ca="1" si="157"/>
        <v/>
      </c>
      <c r="CZ124">
        <f t="shared" ca="1" si="157"/>
        <v>4</v>
      </c>
      <c r="DA124" t="str">
        <f t="shared" ca="1" si="157"/>
        <v/>
      </c>
      <c r="DB124" t="str">
        <f t="shared" ca="1" si="157"/>
        <v/>
      </c>
      <c r="DD124" s="58" t="str">
        <f t="shared" ca="1" si="158"/>
        <v xml:space="preserve">   4  </v>
      </c>
      <c r="DE124" s="58" t="str">
        <f t="shared" ca="1" si="159"/>
        <v>4</v>
      </c>
      <c r="DF124" s="58" t="str">
        <f t="shared" ca="1" si="160"/>
        <v>4</v>
      </c>
      <c r="DH124" s="58" t="str">
        <f t="shared" si="114"/>
        <v/>
      </c>
      <c r="DI124" s="58" t="str">
        <f t="shared" si="115"/>
        <v/>
      </c>
      <c r="DJ124" s="58" t="str">
        <f t="shared" si="116"/>
        <v/>
      </c>
      <c r="DK124" s="58" t="str">
        <f t="shared" si="117"/>
        <v/>
      </c>
      <c r="DL124" s="58" t="str">
        <f t="shared" si="146"/>
        <v/>
      </c>
      <c r="DM124" s="168" t="str">
        <f t="shared" si="147"/>
        <v/>
      </c>
    </row>
    <row r="125" spans="1:117" x14ac:dyDescent="0.25">
      <c r="A125" s="113" t="str">
        <f>"Б2."&amp;COUNTA(A$120:A124)</f>
        <v>Б2.5</v>
      </c>
      <c r="B125" s="93" t="s">
        <v>359</v>
      </c>
      <c r="C125" s="88"/>
      <c r="D125" s="89"/>
      <c r="E125" s="89"/>
      <c r="F125" s="89"/>
      <c r="G125" s="90"/>
      <c r="H125" s="88"/>
      <c r="I125" s="91"/>
      <c r="J125" s="91"/>
      <c r="K125" s="89"/>
      <c r="L125" s="90"/>
      <c r="M125" s="88"/>
      <c r="N125" s="89"/>
      <c r="O125" s="89"/>
      <c r="P125" s="89"/>
      <c r="Q125" s="90"/>
      <c r="R125" s="88">
        <v>6</v>
      </c>
      <c r="S125" s="89"/>
      <c r="T125" s="89"/>
      <c r="U125" s="89"/>
      <c r="V125" s="90" t="s">
        <v>10</v>
      </c>
      <c r="W125" s="88"/>
      <c r="X125" s="89"/>
      <c r="Y125" s="89"/>
      <c r="Z125" s="89"/>
      <c r="AA125" s="90"/>
      <c r="AB125" s="88"/>
      <c r="AC125" s="89"/>
      <c r="AD125" s="89"/>
      <c r="AE125" s="89"/>
      <c r="AF125" s="90"/>
      <c r="AG125" s="89"/>
      <c r="AH125" s="155">
        <v>0</v>
      </c>
      <c r="AI125" s="155">
        <v>0</v>
      </c>
      <c r="AJ125" s="155">
        <v>0</v>
      </c>
      <c r="AK125" s="155">
        <v>0</v>
      </c>
      <c r="AL125" s="57"/>
      <c r="AM125" s="57">
        <f>IF(ПланОО!H125&gt;0,ПланОО!I125/ПланОО!H125,"-")</f>
        <v>0</v>
      </c>
      <c r="AN125" s="136"/>
      <c r="AO125" s="58"/>
      <c r="AP125" s="58"/>
      <c r="AQ125" s="58">
        <f t="shared" ca="1" si="113"/>
        <v>0</v>
      </c>
      <c r="AR125" s="58">
        <f t="shared" ref="AR125:AV134" ca="1" si="161">IF(OFFSET($G125,0,(AR$2-1)*5,1,1)=$AW$2,-1*AR$2,IF(OFFSET($G125,0,(AR$2-1)*5,1,1)=$AW$3,AR$2,0))</f>
        <v>0</v>
      </c>
      <c r="AS125" s="58">
        <f t="shared" ca="1" si="161"/>
        <v>0</v>
      </c>
      <c r="AT125" s="58">
        <f t="shared" ca="1" si="161"/>
        <v>0</v>
      </c>
      <c r="AU125" s="58">
        <f t="shared" ca="1" si="161"/>
        <v>0</v>
      </c>
      <c r="AV125" s="58">
        <f t="shared" ca="1" si="161"/>
        <v>0</v>
      </c>
      <c r="AW125" s="58"/>
      <c r="AX125" s="58" t="str">
        <f t="shared" ca="1" si="122"/>
        <v/>
      </c>
      <c r="AY125" s="58" t="str">
        <f t="shared" ca="1" si="123"/>
        <v/>
      </c>
      <c r="AZ125" s="58" t="str">
        <f t="shared" ca="1" si="124"/>
        <v/>
      </c>
      <c r="BA125" s="58" t="str">
        <f t="shared" ca="1" si="125"/>
        <v/>
      </c>
      <c r="BB125" s="58" t="str">
        <f t="shared" ca="1" si="126"/>
        <v/>
      </c>
      <c r="BC125" s="58" t="str">
        <f t="shared" ca="1" si="127"/>
        <v/>
      </c>
      <c r="BD125" s="58"/>
      <c r="BE125" s="58" t="str">
        <f t="shared" ca="1" si="128"/>
        <v xml:space="preserve">     </v>
      </c>
      <c r="BF125" s="58" t="str">
        <f t="shared" ca="1" si="129"/>
        <v/>
      </c>
      <c r="BG125" s="58" t="str">
        <f t="shared" ca="1" si="130"/>
        <v/>
      </c>
      <c r="BH125" s="58"/>
      <c r="BI125" s="58">
        <f t="shared" ref="BI125:BN134" ca="1" si="162">IF(OFFSET($G125,0,(BI$2-1)*5,1,1)=$BO$1,-1*BI$2,IF(OFFSET($G125,0,(BI$2-1)*5,1,1)=$BO$3,BI$2,0))</f>
        <v>0</v>
      </c>
      <c r="BJ125" s="58">
        <f t="shared" ca="1" si="162"/>
        <v>0</v>
      </c>
      <c r="BK125" s="58">
        <f t="shared" ca="1" si="162"/>
        <v>0</v>
      </c>
      <c r="BL125" s="58">
        <f t="shared" ca="1" si="162"/>
        <v>-4</v>
      </c>
      <c r="BM125" s="58">
        <f t="shared" ca="1" si="162"/>
        <v>0</v>
      </c>
      <c r="BN125" s="58">
        <f t="shared" ca="1" si="162"/>
        <v>0</v>
      </c>
      <c r="BO125" s="58"/>
      <c r="BP125" s="58" t="str">
        <f t="shared" ca="1" si="131"/>
        <v/>
      </c>
      <c r="BQ125" s="58" t="str">
        <f t="shared" ca="1" si="132"/>
        <v/>
      </c>
      <c r="BR125" s="58" t="str">
        <f t="shared" ca="1" si="133"/>
        <v/>
      </c>
      <c r="BS125" s="58" t="str">
        <f t="shared" ca="1" si="134"/>
        <v>4*</v>
      </c>
      <c r="BT125" s="58" t="str">
        <f t="shared" ca="1" si="135"/>
        <v/>
      </c>
      <c r="BU125" s="58" t="str">
        <f t="shared" ca="1" si="136"/>
        <v/>
      </c>
      <c r="BV125" s="58"/>
      <c r="BW125" s="58" t="str">
        <f t="shared" ca="1" si="137"/>
        <v xml:space="preserve">   4*  </v>
      </c>
      <c r="BX125" s="58" t="str">
        <f t="shared" ca="1" si="138"/>
        <v>4*</v>
      </c>
      <c r="BY125" s="58" t="str">
        <f t="shared" ca="1" si="139"/>
        <v>4*</v>
      </c>
      <c r="BZ125" s="58"/>
      <c r="CA125" s="58" t="str">
        <f t="shared" ref="CA125:CF134" ca="1" si="163">IF(SUM(OFFSET($D125,0,(CA$2-1)*5,1,3))&gt;$CH$2,CA$2,"")</f>
        <v/>
      </c>
      <c r="CB125" s="58" t="str">
        <f t="shared" ca="1" si="163"/>
        <v/>
      </c>
      <c r="CC125" s="58" t="str">
        <f t="shared" ca="1" si="163"/>
        <v/>
      </c>
      <c r="CD125" s="58" t="str">
        <f t="shared" ca="1" si="163"/>
        <v/>
      </c>
      <c r="CE125" s="58" t="str">
        <f t="shared" ca="1" si="163"/>
        <v/>
      </c>
      <c r="CF125" s="58" t="str">
        <f t="shared" ca="1" si="163"/>
        <v/>
      </c>
      <c r="CG125" s="58"/>
      <c r="CH125" s="58" t="str">
        <f t="shared" ca="1" si="140"/>
        <v xml:space="preserve">     </v>
      </c>
      <c r="CI125" s="58" t="str">
        <f t="shared" ca="1" si="141"/>
        <v/>
      </c>
      <c r="CJ125" s="58" t="str">
        <f t="shared" ca="1" si="142"/>
        <v/>
      </c>
      <c r="CK125" s="58"/>
      <c r="CL125" s="58" t="str">
        <f t="shared" ref="CL125:CQ134" ca="1" si="164">IF(OFFSET($G125,0,(CL$2-1)*5,1,1)=$CR$1,CL$2,"")</f>
        <v/>
      </c>
      <c r="CM125" s="58" t="str">
        <f t="shared" ca="1" si="164"/>
        <v/>
      </c>
      <c r="CN125" s="58" t="str">
        <f t="shared" ca="1" si="164"/>
        <v/>
      </c>
      <c r="CO125" s="58" t="str">
        <f t="shared" ca="1" si="164"/>
        <v/>
      </c>
      <c r="CP125" s="58" t="str">
        <f t="shared" ca="1" si="164"/>
        <v/>
      </c>
      <c r="CQ125" s="58" t="str">
        <f t="shared" ca="1" si="164"/>
        <v/>
      </c>
      <c r="CR125" s="58"/>
      <c r="CS125" s="58" t="str">
        <f t="shared" ca="1" si="143"/>
        <v xml:space="preserve">     </v>
      </c>
      <c r="CT125" s="58" t="str">
        <f t="shared" ca="1" si="144"/>
        <v/>
      </c>
      <c r="CU125" s="58" t="str">
        <f t="shared" ca="1" si="145"/>
        <v/>
      </c>
      <c r="CW125" t="str">
        <f t="shared" ca="1" si="157"/>
        <v/>
      </c>
      <c r="CX125" t="str">
        <f t="shared" ca="1" si="157"/>
        <v/>
      </c>
      <c r="CY125" t="str">
        <f t="shared" ca="1" si="157"/>
        <v/>
      </c>
      <c r="CZ125">
        <f t="shared" ca="1" si="157"/>
        <v>4</v>
      </c>
      <c r="DA125" t="str">
        <f t="shared" ca="1" si="157"/>
        <v/>
      </c>
      <c r="DB125" t="str">
        <f t="shared" ca="1" si="157"/>
        <v/>
      </c>
      <c r="DD125" s="58" t="str">
        <f t="shared" ca="1" si="158"/>
        <v xml:space="preserve">   4  </v>
      </c>
      <c r="DE125" s="58" t="str">
        <f t="shared" ca="1" si="159"/>
        <v>4</v>
      </c>
      <c r="DF125" s="58" t="str">
        <f t="shared" ca="1" si="160"/>
        <v>4</v>
      </c>
      <c r="DH125" s="58" t="str">
        <f t="shared" si="114"/>
        <v/>
      </c>
      <c r="DI125" s="58" t="str">
        <f t="shared" si="115"/>
        <v/>
      </c>
      <c r="DJ125" s="58" t="str">
        <f t="shared" si="116"/>
        <v/>
      </c>
      <c r="DK125" s="58" t="str">
        <f t="shared" si="117"/>
        <v/>
      </c>
      <c r="DL125" s="58" t="str">
        <f t="shared" si="146"/>
        <v/>
      </c>
      <c r="DM125" s="168" t="str">
        <f t="shared" si="147"/>
        <v/>
      </c>
    </row>
    <row r="126" spans="1:117" x14ac:dyDescent="0.25">
      <c r="A126" s="113" t="str">
        <f>"Б2."&amp;COUNTA(A$120:A125)</f>
        <v>Б2.6</v>
      </c>
      <c r="B126" s="93"/>
      <c r="C126" s="88"/>
      <c r="D126" s="89"/>
      <c r="E126" s="89"/>
      <c r="F126" s="89"/>
      <c r="G126" s="90"/>
      <c r="H126" s="88"/>
      <c r="I126" s="91"/>
      <c r="J126" s="91"/>
      <c r="K126" s="89"/>
      <c r="L126" s="90"/>
      <c r="M126" s="88"/>
      <c r="N126" s="89"/>
      <c r="O126" s="89"/>
      <c r="P126" s="89"/>
      <c r="Q126" s="90"/>
      <c r="R126" s="88"/>
      <c r="S126" s="89"/>
      <c r="T126" s="89"/>
      <c r="U126" s="89"/>
      <c r="V126" s="90"/>
      <c r="W126" s="88"/>
      <c r="X126" s="89"/>
      <c r="Y126" s="89"/>
      <c r="Z126" s="89"/>
      <c r="AA126" s="90"/>
      <c r="AB126" s="88"/>
      <c r="AC126" s="89"/>
      <c r="AD126" s="89"/>
      <c r="AE126" s="89"/>
      <c r="AF126" s="90"/>
      <c r="AG126" s="89"/>
      <c r="AH126" s="155">
        <v>0</v>
      </c>
      <c r="AI126" s="155">
        <v>0</v>
      </c>
      <c r="AJ126" s="155">
        <v>0</v>
      </c>
      <c r="AK126" s="155">
        <v>0</v>
      </c>
      <c r="AL126" s="57"/>
      <c r="AM126" s="57" t="str">
        <f>IF(ПланОО!H126&gt;0,ПланОО!I126/ПланОО!H126,"-")</f>
        <v>-</v>
      </c>
      <c r="AN126" s="136"/>
      <c r="AO126" s="58"/>
      <c r="AP126" s="58"/>
      <c r="AQ126" s="58">
        <f t="shared" ca="1" si="113"/>
        <v>0</v>
      </c>
      <c r="AR126" s="58">
        <f t="shared" ca="1" si="161"/>
        <v>0</v>
      </c>
      <c r="AS126" s="58">
        <f t="shared" ca="1" si="161"/>
        <v>0</v>
      </c>
      <c r="AT126" s="58">
        <f t="shared" ca="1" si="161"/>
        <v>0</v>
      </c>
      <c r="AU126" s="58">
        <f t="shared" ca="1" si="161"/>
        <v>0</v>
      </c>
      <c r="AV126" s="58">
        <f t="shared" ca="1" si="161"/>
        <v>0</v>
      </c>
      <c r="AW126" s="58"/>
      <c r="AX126" s="58" t="str">
        <f t="shared" ca="1" si="122"/>
        <v/>
      </c>
      <c r="AY126" s="58" t="str">
        <f t="shared" ca="1" si="123"/>
        <v/>
      </c>
      <c r="AZ126" s="58" t="str">
        <f t="shared" ca="1" si="124"/>
        <v/>
      </c>
      <c r="BA126" s="58" t="str">
        <f t="shared" ca="1" si="125"/>
        <v/>
      </c>
      <c r="BB126" s="58" t="str">
        <f t="shared" ca="1" si="126"/>
        <v/>
      </c>
      <c r="BC126" s="58" t="str">
        <f t="shared" ca="1" si="127"/>
        <v/>
      </c>
      <c r="BD126" s="58"/>
      <c r="BE126" s="58" t="str">
        <f t="shared" ca="1" si="128"/>
        <v xml:space="preserve">     </v>
      </c>
      <c r="BF126" s="58" t="str">
        <f t="shared" ca="1" si="129"/>
        <v/>
      </c>
      <c r="BG126" s="58" t="str">
        <f t="shared" ca="1" si="130"/>
        <v/>
      </c>
      <c r="BH126" s="58"/>
      <c r="BI126" s="58">
        <f t="shared" ca="1" si="162"/>
        <v>0</v>
      </c>
      <c r="BJ126" s="58">
        <f t="shared" ca="1" si="162"/>
        <v>0</v>
      </c>
      <c r="BK126" s="58">
        <f t="shared" ca="1" si="162"/>
        <v>0</v>
      </c>
      <c r="BL126" s="58">
        <f t="shared" ca="1" si="162"/>
        <v>0</v>
      </c>
      <c r="BM126" s="58">
        <f t="shared" ca="1" si="162"/>
        <v>0</v>
      </c>
      <c r="BN126" s="58">
        <f t="shared" ca="1" si="162"/>
        <v>0</v>
      </c>
      <c r="BO126" s="58"/>
      <c r="BP126" s="58" t="str">
        <f t="shared" ca="1" si="131"/>
        <v/>
      </c>
      <c r="BQ126" s="58" t="str">
        <f t="shared" ca="1" si="132"/>
        <v/>
      </c>
      <c r="BR126" s="58" t="str">
        <f t="shared" ca="1" si="133"/>
        <v/>
      </c>
      <c r="BS126" s="58" t="str">
        <f t="shared" ca="1" si="134"/>
        <v/>
      </c>
      <c r="BT126" s="58" t="str">
        <f t="shared" ca="1" si="135"/>
        <v/>
      </c>
      <c r="BU126" s="58" t="str">
        <f t="shared" ca="1" si="136"/>
        <v/>
      </c>
      <c r="BV126" s="58"/>
      <c r="BW126" s="58" t="str">
        <f t="shared" ca="1" si="137"/>
        <v xml:space="preserve">     </v>
      </c>
      <c r="BX126" s="58" t="str">
        <f t="shared" ca="1" si="138"/>
        <v/>
      </c>
      <c r="BY126" s="58" t="str">
        <f t="shared" ca="1" si="139"/>
        <v/>
      </c>
      <c r="BZ126" s="58"/>
      <c r="CA126" s="58" t="str">
        <f t="shared" ca="1" si="163"/>
        <v/>
      </c>
      <c r="CB126" s="58" t="str">
        <f t="shared" ca="1" si="163"/>
        <v/>
      </c>
      <c r="CC126" s="58" t="str">
        <f t="shared" ca="1" si="163"/>
        <v/>
      </c>
      <c r="CD126" s="58" t="str">
        <f t="shared" ca="1" si="163"/>
        <v/>
      </c>
      <c r="CE126" s="58" t="str">
        <f t="shared" ca="1" si="163"/>
        <v/>
      </c>
      <c r="CF126" s="58" t="str">
        <f t="shared" ca="1" si="163"/>
        <v/>
      </c>
      <c r="CG126" s="58"/>
      <c r="CH126" s="58" t="str">
        <f t="shared" ca="1" si="140"/>
        <v xml:space="preserve">     </v>
      </c>
      <c r="CI126" s="58" t="str">
        <f t="shared" ca="1" si="141"/>
        <v/>
      </c>
      <c r="CJ126" s="58" t="str">
        <f t="shared" ca="1" si="142"/>
        <v/>
      </c>
      <c r="CK126" s="58"/>
      <c r="CL126" s="58" t="str">
        <f t="shared" ca="1" si="164"/>
        <v/>
      </c>
      <c r="CM126" s="58" t="str">
        <f t="shared" ca="1" si="164"/>
        <v/>
      </c>
      <c r="CN126" s="58" t="str">
        <f t="shared" ca="1" si="164"/>
        <v/>
      </c>
      <c r="CO126" s="58" t="str">
        <f t="shared" ca="1" si="164"/>
        <v/>
      </c>
      <c r="CP126" s="58" t="str">
        <f t="shared" ca="1" si="164"/>
        <v/>
      </c>
      <c r="CQ126" s="58" t="str">
        <f t="shared" ca="1" si="164"/>
        <v/>
      </c>
      <c r="CR126" s="58"/>
      <c r="CS126" s="58" t="str">
        <f t="shared" ca="1" si="143"/>
        <v xml:space="preserve">     </v>
      </c>
      <c r="CT126" s="58" t="str">
        <f t="shared" ca="1" si="144"/>
        <v/>
      </c>
      <c r="CU126" s="58" t="str">
        <f t="shared" ca="1" si="145"/>
        <v/>
      </c>
      <c r="CW126" t="str">
        <f t="shared" ca="1" si="157"/>
        <v/>
      </c>
      <c r="CX126" t="str">
        <f t="shared" ca="1" si="157"/>
        <v/>
      </c>
      <c r="CY126" t="str">
        <f t="shared" ca="1" si="157"/>
        <v/>
      </c>
      <c r="CZ126" t="str">
        <f t="shared" ca="1" si="157"/>
        <v/>
      </c>
      <c r="DA126" t="str">
        <f t="shared" ca="1" si="157"/>
        <v/>
      </c>
      <c r="DB126" t="str">
        <f t="shared" ca="1" si="157"/>
        <v/>
      </c>
      <c r="DD126" s="58" t="str">
        <f t="shared" ca="1" si="158"/>
        <v xml:space="preserve">     </v>
      </c>
      <c r="DE126" s="58" t="str">
        <f t="shared" ca="1" si="159"/>
        <v/>
      </c>
      <c r="DF126" s="58" t="str">
        <f t="shared" ca="1" si="160"/>
        <v/>
      </c>
      <c r="DH126" s="58" t="str">
        <f t="shared" si="114"/>
        <v/>
      </c>
      <c r="DI126" s="58" t="str">
        <f t="shared" si="115"/>
        <v/>
      </c>
      <c r="DJ126" s="58" t="str">
        <f t="shared" si="116"/>
        <v/>
      </c>
      <c r="DK126" s="58" t="str">
        <f t="shared" si="117"/>
        <v/>
      </c>
      <c r="DL126" s="58" t="str">
        <f t="shared" si="146"/>
        <v/>
      </c>
      <c r="DM126" s="168" t="str">
        <f t="shared" si="147"/>
        <v/>
      </c>
    </row>
    <row r="127" spans="1:117" x14ac:dyDescent="0.25">
      <c r="A127" s="113" t="str">
        <f>"Б2."&amp;COUNTA(A$120:A126)</f>
        <v>Б2.7</v>
      </c>
      <c r="B127" s="93"/>
      <c r="C127" s="88"/>
      <c r="D127" s="89"/>
      <c r="E127" s="89"/>
      <c r="F127" s="89"/>
      <c r="G127" s="90"/>
      <c r="H127" s="88"/>
      <c r="I127" s="91"/>
      <c r="J127" s="91"/>
      <c r="K127" s="89"/>
      <c r="L127" s="90"/>
      <c r="M127" s="88"/>
      <c r="N127" s="89"/>
      <c r="O127" s="89"/>
      <c r="P127" s="89"/>
      <c r="Q127" s="90"/>
      <c r="R127" s="88"/>
      <c r="S127" s="89"/>
      <c r="T127" s="89"/>
      <c r="U127" s="89"/>
      <c r="V127" s="90"/>
      <c r="W127" s="88"/>
      <c r="X127" s="89"/>
      <c r="Y127" s="89"/>
      <c r="Z127" s="89"/>
      <c r="AA127" s="90"/>
      <c r="AB127" s="88"/>
      <c r="AC127" s="89"/>
      <c r="AD127" s="89"/>
      <c r="AE127" s="89"/>
      <c r="AF127" s="90"/>
      <c r="AG127" s="89"/>
      <c r="AH127" s="155">
        <v>0</v>
      </c>
      <c r="AI127" s="155">
        <v>0</v>
      </c>
      <c r="AJ127" s="155">
        <v>0</v>
      </c>
      <c r="AK127" s="155">
        <v>0</v>
      </c>
      <c r="AL127" s="57"/>
      <c r="AM127" s="57" t="str">
        <f>IF(ПланОО!H127&gt;0,ПланОО!I127/ПланОО!H127,"-")</f>
        <v>-</v>
      </c>
      <c r="AN127" s="136"/>
      <c r="AO127" s="58"/>
      <c r="AP127" s="58"/>
      <c r="AQ127" s="58">
        <f t="shared" ca="1" si="113"/>
        <v>0</v>
      </c>
      <c r="AR127" s="58">
        <f t="shared" ca="1" si="161"/>
        <v>0</v>
      </c>
      <c r="AS127" s="58">
        <f t="shared" ca="1" si="161"/>
        <v>0</v>
      </c>
      <c r="AT127" s="58">
        <f t="shared" ca="1" si="161"/>
        <v>0</v>
      </c>
      <c r="AU127" s="58">
        <f t="shared" ca="1" si="161"/>
        <v>0</v>
      </c>
      <c r="AV127" s="58">
        <f t="shared" ca="1" si="161"/>
        <v>0</v>
      </c>
      <c r="AW127" s="58"/>
      <c r="AX127" s="58" t="str">
        <f t="shared" ca="1" si="122"/>
        <v/>
      </c>
      <c r="AY127" s="58" t="str">
        <f t="shared" ca="1" si="123"/>
        <v/>
      </c>
      <c r="AZ127" s="58" t="str">
        <f t="shared" ca="1" si="124"/>
        <v/>
      </c>
      <c r="BA127" s="58" t="str">
        <f t="shared" ca="1" si="125"/>
        <v/>
      </c>
      <c r="BB127" s="58" t="str">
        <f t="shared" ca="1" si="126"/>
        <v/>
      </c>
      <c r="BC127" s="58" t="str">
        <f t="shared" ca="1" si="127"/>
        <v/>
      </c>
      <c r="BD127" s="58"/>
      <c r="BE127" s="58" t="str">
        <f t="shared" ca="1" si="128"/>
        <v xml:space="preserve">     </v>
      </c>
      <c r="BF127" s="58" t="str">
        <f t="shared" ca="1" si="129"/>
        <v/>
      </c>
      <c r="BG127" s="58" t="str">
        <f t="shared" ca="1" si="130"/>
        <v/>
      </c>
      <c r="BH127" s="58"/>
      <c r="BI127" s="58">
        <f t="shared" ca="1" si="162"/>
        <v>0</v>
      </c>
      <c r="BJ127" s="58">
        <f t="shared" ca="1" si="162"/>
        <v>0</v>
      </c>
      <c r="BK127" s="58">
        <f t="shared" ca="1" si="162"/>
        <v>0</v>
      </c>
      <c r="BL127" s="58">
        <f t="shared" ca="1" si="162"/>
        <v>0</v>
      </c>
      <c r="BM127" s="58">
        <f t="shared" ca="1" si="162"/>
        <v>0</v>
      </c>
      <c r="BN127" s="58">
        <f t="shared" ca="1" si="162"/>
        <v>0</v>
      </c>
      <c r="BO127" s="58"/>
      <c r="BP127" s="58" t="str">
        <f t="shared" ca="1" si="131"/>
        <v/>
      </c>
      <c r="BQ127" s="58" t="str">
        <f t="shared" ca="1" si="132"/>
        <v/>
      </c>
      <c r="BR127" s="58" t="str">
        <f t="shared" ca="1" si="133"/>
        <v/>
      </c>
      <c r="BS127" s="58" t="str">
        <f t="shared" ca="1" si="134"/>
        <v/>
      </c>
      <c r="BT127" s="58" t="str">
        <f t="shared" ca="1" si="135"/>
        <v/>
      </c>
      <c r="BU127" s="58" t="str">
        <f t="shared" ca="1" si="136"/>
        <v/>
      </c>
      <c r="BV127" s="58"/>
      <c r="BW127" s="58" t="str">
        <f t="shared" ca="1" si="137"/>
        <v xml:space="preserve">     </v>
      </c>
      <c r="BX127" s="58" t="str">
        <f t="shared" ca="1" si="138"/>
        <v/>
      </c>
      <c r="BY127" s="58" t="str">
        <f t="shared" ca="1" si="139"/>
        <v/>
      </c>
      <c r="BZ127" s="58"/>
      <c r="CA127" s="58" t="str">
        <f t="shared" ca="1" si="163"/>
        <v/>
      </c>
      <c r="CB127" s="58" t="str">
        <f t="shared" ca="1" si="163"/>
        <v/>
      </c>
      <c r="CC127" s="58" t="str">
        <f t="shared" ca="1" si="163"/>
        <v/>
      </c>
      <c r="CD127" s="58" t="str">
        <f t="shared" ca="1" si="163"/>
        <v/>
      </c>
      <c r="CE127" s="58" t="str">
        <f t="shared" ca="1" si="163"/>
        <v/>
      </c>
      <c r="CF127" s="58" t="str">
        <f t="shared" ca="1" si="163"/>
        <v/>
      </c>
      <c r="CG127" s="58"/>
      <c r="CH127" s="58" t="str">
        <f t="shared" ca="1" si="140"/>
        <v xml:space="preserve">     </v>
      </c>
      <c r="CI127" s="58" t="str">
        <f t="shared" ca="1" si="141"/>
        <v/>
      </c>
      <c r="CJ127" s="58" t="str">
        <f t="shared" ca="1" si="142"/>
        <v/>
      </c>
      <c r="CK127" s="58"/>
      <c r="CL127" s="58" t="str">
        <f t="shared" ca="1" si="164"/>
        <v/>
      </c>
      <c r="CM127" s="58" t="str">
        <f t="shared" ca="1" si="164"/>
        <v/>
      </c>
      <c r="CN127" s="58" t="str">
        <f t="shared" ca="1" si="164"/>
        <v/>
      </c>
      <c r="CO127" s="58" t="str">
        <f t="shared" ca="1" si="164"/>
        <v/>
      </c>
      <c r="CP127" s="58" t="str">
        <f t="shared" ca="1" si="164"/>
        <v/>
      </c>
      <c r="CQ127" s="58" t="str">
        <f t="shared" ca="1" si="164"/>
        <v/>
      </c>
      <c r="CR127" s="58"/>
      <c r="CS127" s="58" t="str">
        <f t="shared" ca="1" si="143"/>
        <v xml:space="preserve">     </v>
      </c>
      <c r="CT127" s="58" t="str">
        <f t="shared" ca="1" si="144"/>
        <v/>
      </c>
      <c r="CU127" s="58" t="str">
        <f t="shared" ca="1" si="145"/>
        <v/>
      </c>
      <c r="CW127" t="str">
        <f t="shared" ca="1" si="157"/>
        <v/>
      </c>
      <c r="CX127" t="str">
        <f t="shared" ca="1" si="157"/>
        <v/>
      </c>
      <c r="CY127" t="str">
        <f t="shared" ca="1" si="157"/>
        <v/>
      </c>
      <c r="CZ127" t="str">
        <f t="shared" ca="1" si="157"/>
        <v/>
      </c>
      <c r="DA127" t="str">
        <f t="shared" ca="1" si="157"/>
        <v/>
      </c>
      <c r="DB127" t="str">
        <f t="shared" ca="1" si="157"/>
        <v/>
      </c>
      <c r="DD127" s="58" t="str">
        <f t="shared" ca="1" si="158"/>
        <v xml:space="preserve">     </v>
      </c>
      <c r="DE127" s="58" t="str">
        <f t="shared" ca="1" si="159"/>
        <v/>
      </c>
      <c r="DF127" s="58" t="str">
        <f t="shared" ca="1" si="160"/>
        <v/>
      </c>
      <c r="DH127" s="58" t="str">
        <f t="shared" si="114"/>
        <v/>
      </c>
      <c r="DI127" s="58" t="str">
        <f t="shared" si="115"/>
        <v/>
      </c>
      <c r="DJ127" s="58" t="str">
        <f t="shared" si="116"/>
        <v/>
      </c>
      <c r="DK127" s="58" t="str">
        <f t="shared" si="117"/>
        <v/>
      </c>
      <c r="DL127" s="58" t="str">
        <f t="shared" si="146"/>
        <v/>
      </c>
      <c r="DM127" s="168" t="str">
        <f t="shared" si="147"/>
        <v/>
      </c>
    </row>
    <row r="128" spans="1:117" x14ac:dyDescent="0.25">
      <c r="A128" s="113" t="str">
        <f>"Б2."&amp;COUNTA(A$120:A127)</f>
        <v>Б2.8</v>
      </c>
      <c r="B128" s="93"/>
      <c r="C128" s="88"/>
      <c r="D128" s="89"/>
      <c r="E128" s="89"/>
      <c r="F128" s="89"/>
      <c r="G128" s="90"/>
      <c r="H128" s="88"/>
      <c r="I128" s="91"/>
      <c r="J128" s="91"/>
      <c r="K128" s="89"/>
      <c r="L128" s="90"/>
      <c r="M128" s="88"/>
      <c r="N128" s="89"/>
      <c r="O128" s="89"/>
      <c r="P128" s="89"/>
      <c r="Q128" s="90"/>
      <c r="R128" s="88"/>
      <c r="S128" s="89"/>
      <c r="T128" s="89"/>
      <c r="U128" s="89"/>
      <c r="V128" s="90"/>
      <c r="W128" s="88"/>
      <c r="X128" s="89"/>
      <c r="Y128" s="89"/>
      <c r="Z128" s="89"/>
      <c r="AA128" s="90"/>
      <c r="AB128" s="88"/>
      <c r="AC128" s="89"/>
      <c r="AD128" s="89"/>
      <c r="AE128" s="89"/>
      <c r="AF128" s="90"/>
      <c r="AG128" s="89"/>
      <c r="AH128" s="155">
        <v>0</v>
      </c>
      <c r="AI128" s="155">
        <v>0</v>
      </c>
      <c r="AJ128" s="155">
        <v>0</v>
      </c>
      <c r="AK128" s="155">
        <v>0</v>
      </c>
      <c r="AL128" s="57"/>
      <c r="AM128" s="57" t="str">
        <f>IF(ПланОО!H128&gt;0,ПланОО!I128/ПланОО!H128,"-")</f>
        <v>-</v>
      </c>
      <c r="AN128" s="136"/>
      <c r="AO128" s="58"/>
      <c r="AP128" s="58"/>
      <c r="AQ128" s="58">
        <f t="shared" ca="1" si="113"/>
        <v>0</v>
      </c>
      <c r="AR128" s="58">
        <f t="shared" ca="1" si="161"/>
        <v>0</v>
      </c>
      <c r="AS128" s="58">
        <f t="shared" ca="1" si="161"/>
        <v>0</v>
      </c>
      <c r="AT128" s="58">
        <f t="shared" ca="1" si="161"/>
        <v>0</v>
      </c>
      <c r="AU128" s="58">
        <f t="shared" ca="1" si="161"/>
        <v>0</v>
      </c>
      <c r="AV128" s="58">
        <f t="shared" ca="1" si="161"/>
        <v>0</v>
      </c>
      <c r="AW128" s="58"/>
      <c r="AX128" s="58" t="str">
        <f t="shared" ca="1" si="122"/>
        <v/>
      </c>
      <c r="AY128" s="58" t="str">
        <f t="shared" ca="1" si="123"/>
        <v/>
      </c>
      <c r="AZ128" s="58" t="str">
        <f t="shared" ca="1" si="124"/>
        <v/>
      </c>
      <c r="BA128" s="58" t="str">
        <f t="shared" ca="1" si="125"/>
        <v/>
      </c>
      <c r="BB128" s="58" t="str">
        <f t="shared" ca="1" si="126"/>
        <v/>
      </c>
      <c r="BC128" s="58" t="str">
        <f t="shared" ca="1" si="127"/>
        <v/>
      </c>
      <c r="BD128" s="58"/>
      <c r="BE128" s="58" t="str">
        <f t="shared" ca="1" si="128"/>
        <v xml:space="preserve">     </v>
      </c>
      <c r="BF128" s="58" t="str">
        <f t="shared" ca="1" si="129"/>
        <v/>
      </c>
      <c r="BG128" s="58" t="str">
        <f t="shared" ca="1" si="130"/>
        <v/>
      </c>
      <c r="BH128" s="58"/>
      <c r="BI128" s="58">
        <f t="shared" ca="1" si="162"/>
        <v>0</v>
      </c>
      <c r="BJ128" s="58">
        <f t="shared" ca="1" si="162"/>
        <v>0</v>
      </c>
      <c r="BK128" s="58">
        <f t="shared" ca="1" si="162"/>
        <v>0</v>
      </c>
      <c r="BL128" s="58">
        <f t="shared" ca="1" si="162"/>
        <v>0</v>
      </c>
      <c r="BM128" s="58">
        <f t="shared" ca="1" si="162"/>
        <v>0</v>
      </c>
      <c r="BN128" s="58">
        <f t="shared" ca="1" si="162"/>
        <v>0</v>
      </c>
      <c r="BO128" s="58"/>
      <c r="BP128" s="58" t="str">
        <f t="shared" ca="1" si="131"/>
        <v/>
      </c>
      <c r="BQ128" s="58" t="str">
        <f t="shared" ca="1" si="132"/>
        <v/>
      </c>
      <c r="BR128" s="58" t="str">
        <f t="shared" ca="1" si="133"/>
        <v/>
      </c>
      <c r="BS128" s="58" t="str">
        <f t="shared" ca="1" si="134"/>
        <v/>
      </c>
      <c r="BT128" s="58" t="str">
        <f t="shared" ca="1" si="135"/>
        <v/>
      </c>
      <c r="BU128" s="58" t="str">
        <f t="shared" ca="1" si="136"/>
        <v/>
      </c>
      <c r="BV128" s="58"/>
      <c r="BW128" s="58" t="str">
        <f t="shared" ca="1" si="137"/>
        <v xml:space="preserve">     </v>
      </c>
      <c r="BX128" s="58" t="str">
        <f t="shared" ca="1" si="138"/>
        <v/>
      </c>
      <c r="BY128" s="58" t="str">
        <f t="shared" ca="1" si="139"/>
        <v/>
      </c>
      <c r="BZ128" s="58"/>
      <c r="CA128" s="58" t="str">
        <f t="shared" ca="1" si="163"/>
        <v/>
      </c>
      <c r="CB128" s="58" t="str">
        <f t="shared" ca="1" si="163"/>
        <v/>
      </c>
      <c r="CC128" s="58" t="str">
        <f t="shared" ca="1" si="163"/>
        <v/>
      </c>
      <c r="CD128" s="58" t="str">
        <f t="shared" ca="1" si="163"/>
        <v/>
      </c>
      <c r="CE128" s="58" t="str">
        <f t="shared" ca="1" si="163"/>
        <v/>
      </c>
      <c r="CF128" s="58" t="str">
        <f t="shared" ca="1" si="163"/>
        <v/>
      </c>
      <c r="CG128" s="58"/>
      <c r="CH128" s="58" t="str">
        <f t="shared" ca="1" si="140"/>
        <v xml:space="preserve">     </v>
      </c>
      <c r="CI128" s="58" t="str">
        <f t="shared" ca="1" si="141"/>
        <v/>
      </c>
      <c r="CJ128" s="58" t="str">
        <f t="shared" ca="1" si="142"/>
        <v/>
      </c>
      <c r="CK128" s="58"/>
      <c r="CL128" s="58" t="str">
        <f t="shared" ca="1" si="164"/>
        <v/>
      </c>
      <c r="CM128" s="58" t="str">
        <f t="shared" ca="1" si="164"/>
        <v/>
      </c>
      <c r="CN128" s="58" t="str">
        <f t="shared" ca="1" si="164"/>
        <v/>
      </c>
      <c r="CO128" s="58" t="str">
        <f t="shared" ca="1" si="164"/>
        <v/>
      </c>
      <c r="CP128" s="58" t="str">
        <f t="shared" ca="1" si="164"/>
        <v/>
      </c>
      <c r="CQ128" s="58" t="str">
        <f t="shared" ca="1" si="164"/>
        <v/>
      </c>
      <c r="CR128" s="58"/>
      <c r="CS128" s="58" t="str">
        <f t="shared" ca="1" si="143"/>
        <v xml:space="preserve">     </v>
      </c>
      <c r="CT128" s="58" t="str">
        <f t="shared" ca="1" si="144"/>
        <v/>
      </c>
      <c r="CU128" s="58" t="str">
        <f t="shared" ca="1" si="145"/>
        <v/>
      </c>
      <c r="CW128" t="str">
        <f t="shared" ca="1" si="157"/>
        <v/>
      </c>
      <c r="CX128" t="str">
        <f t="shared" ca="1" si="157"/>
        <v/>
      </c>
      <c r="CY128" t="str">
        <f t="shared" ca="1" si="157"/>
        <v/>
      </c>
      <c r="CZ128" t="str">
        <f t="shared" ca="1" si="157"/>
        <v/>
      </c>
      <c r="DA128" t="str">
        <f t="shared" ca="1" si="157"/>
        <v/>
      </c>
      <c r="DB128" t="str">
        <f t="shared" ca="1" si="157"/>
        <v/>
      </c>
      <c r="DD128" s="58" t="str">
        <f t="shared" ca="1" si="158"/>
        <v xml:space="preserve">     </v>
      </c>
      <c r="DE128" s="58" t="str">
        <f t="shared" ca="1" si="159"/>
        <v/>
      </c>
      <c r="DF128" s="58" t="str">
        <f t="shared" ca="1" si="160"/>
        <v/>
      </c>
      <c r="DH128" s="58" t="str">
        <f t="shared" si="114"/>
        <v/>
      </c>
      <c r="DI128" s="58" t="str">
        <f t="shared" si="115"/>
        <v/>
      </c>
      <c r="DJ128" s="58" t="str">
        <f t="shared" si="116"/>
        <v/>
      </c>
      <c r="DK128" s="58" t="str">
        <f t="shared" si="117"/>
        <v/>
      </c>
      <c r="DL128" s="58" t="str">
        <f t="shared" si="146"/>
        <v/>
      </c>
      <c r="DM128" s="168" t="str">
        <f t="shared" si="147"/>
        <v/>
      </c>
    </row>
    <row r="129" spans="1:117" x14ac:dyDescent="0.25">
      <c r="A129" s="113" t="str">
        <f>"Б2."&amp;DF130</f>
        <v>Б2.6</v>
      </c>
      <c r="B129" s="93" t="s">
        <v>360</v>
      </c>
      <c r="C129" s="88"/>
      <c r="D129" s="89"/>
      <c r="E129" s="89"/>
      <c r="F129" s="89"/>
      <c r="G129" s="90"/>
      <c r="H129" s="88"/>
      <c r="I129" s="91"/>
      <c r="J129" s="91"/>
      <c r="K129" s="89"/>
      <c r="L129" s="90"/>
      <c r="M129" s="88"/>
      <c r="N129" s="89"/>
      <c r="O129" s="89"/>
      <c r="P129" s="89"/>
      <c r="Q129" s="90"/>
      <c r="R129" s="88">
        <v>12</v>
      </c>
      <c r="S129" s="89"/>
      <c r="T129" s="89"/>
      <c r="U129" s="89"/>
      <c r="V129" s="90" t="s">
        <v>10</v>
      </c>
      <c r="W129" s="88"/>
      <c r="X129" s="89"/>
      <c r="Y129" s="89"/>
      <c r="Z129" s="89"/>
      <c r="AA129" s="90"/>
      <c r="AB129" s="88"/>
      <c r="AC129" s="89"/>
      <c r="AD129" s="89"/>
      <c r="AE129" s="89"/>
      <c r="AF129" s="90"/>
      <c r="AG129" s="89"/>
      <c r="AH129" s="155">
        <v>0</v>
      </c>
      <c r="AI129" s="155">
        <v>0</v>
      </c>
      <c r="AJ129" s="155">
        <v>0</v>
      </c>
      <c r="AK129" s="155">
        <v>0</v>
      </c>
      <c r="AL129" s="57"/>
      <c r="AM129" s="57">
        <f>IF(ПланОО!H129&gt;0,ПланОО!I129/ПланОО!H129,"-")</f>
        <v>0</v>
      </c>
      <c r="AN129" s="136"/>
      <c r="AO129" s="58"/>
      <c r="AP129" s="58"/>
      <c r="AQ129" s="58">
        <f t="shared" ref="AQ129:AQ140" ca="1" si="165">IF(OFFSET($G129,0,(AQ$2-1)*5,1,1)=$AW$2,-1*AQ$2,IF(OFFSET($G129,0,(AQ$2-1)*5,1,1)=$AW$3,AQ$2,))</f>
        <v>0</v>
      </c>
      <c r="AR129" s="58">
        <f t="shared" ca="1" si="161"/>
        <v>0</v>
      </c>
      <c r="AS129" s="58">
        <f t="shared" ca="1" si="161"/>
        <v>0</v>
      </c>
      <c r="AT129" s="58">
        <f t="shared" ca="1" si="161"/>
        <v>0</v>
      </c>
      <c r="AU129" s="58">
        <f t="shared" ca="1" si="161"/>
        <v>0</v>
      </c>
      <c r="AV129" s="58">
        <f t="shared" ca="1" si="161"/>
        <v>0</v>
      </c>
      <c r="AW129" s="58"/>
      <c r="AX129" s="58" t="str">
        <f t="shared" ca="1" si="122"/>
        <v/>
      </c>
      <c r="AY129" s="58" t="str">
        <f t="shared" ca="1" si="123"/>
        <v/>
      </c>
      <c r="AZ129" s="58" t="str">
        <f t="shared" ca="1" si="124"/>
        <v/>
      </c>
      <c r="BA129" s="58" t="str">
        <f t="shared" ca="1" si="125"/>
        <v/>
      </c>
      <c r="BB129" s="58" t="str">
        <f t="shared" ca="1" si="126"/>
        <v/>
      </c>
      <c r="BC129" s="58" t="str">
        <f t="shared" ca="1" si="127"/>
        <v/>
      </c>
      <c r="BD129" s="58"/>
      <c r="BE129" s="58" t="str">
        <f t="shared" ca="1" si="128"/>
        <v xml:space="preserve">     </v>
      </c>
      <c r="BF129" s="58" t="str">
        <f t="shared" ca="1" si="129"/>
        <v/>
      </c>
      <c r="BG129" s="58" t="str">
        <f t="shared" ca="1" si="130"/>
        <v/>
      </c>
      <c r="BH129" s="58"/>
      <c r="BI129" s="58">
        <f t="shared" ca="1" si="162"/>
        <v>0</v>
      </c>
      <c r="BJ129" s="58">
        <f t="shared" ca="1" si="162"/>
        <v>0</v>
      </c>
      <c r="BK129" s="58">
        <f t="shared" ca="1" si="162"/>
        <v>0</v>
      </c>
      <c r="BL129" s="58">
        <f t="shared" ca="1" si="162"/>
        <v>-4</v>
      </c>
      <c r="BM129" s="58">
        <f t="shared" ca="1" si="162"/>
        <v>0</v>
      </c>
      <c r="BN129" s="58">
        <f t="shared" ca="1" si="162"/>
        <v>0</v>
      </c>
      <c r="BO129" s="58"/>
      <c r="BP129" s="58" t="str">
        <f t="shared" ca="1" si="131"/>
        <v/>
      </c>
      <c r="BQ129" s="58" t="str">
        <f t="shared" ca="1" si="132"/>
        <v/>
      </c>
      <c r="BR129" s="58" t="str">
        <f t="shared" ca="1" si="133"/>
        <v/>
      </c>
      <c r="BS129" s="58" t="str">
        <f t="shared" ca="1" si="134"/>
        <v>4*</v>
      </c>
      <c r="BT129" s="58" t="str">
        <f t="shared" ca="1" si="135"/>
        <v/>
      </c>
      <c r="BU129" s="58" t="str">
        <f t="shared" ca="1" si="136"/>
        <v/>
      </c>
      <c r="BV129" s="58"/>
      <c r="BW129" s="58" t="str">
        <f t="shared" ca="1" si="137"/>
        <v xml:space="preserve">   4*  </v>
      </c>
      <c r="BX129" s="58" t="str">
        <f t="shared" ca="1" si="138"/>
        <v>4*</v>
      </c>
      <c r="BY129" s="58" t="str">
        <f t="shared" ca="1" si="139"/>
        <v>4*</v>
      </c>
      <c r="BZ129" s="58"/>
      <c r="CA129" s="58" t="str">
        <f t="shared" ca="1" si="163"/>
        <v/>
      </c>
      <c r="CB129" s="58" t="str">
        <f t="shared" ca="1" si="163"/>
        <v/>
      </c>
      <c r="CC129" s="58" t="str">
        <f t="shared" ca="1" si="163"/>
        <v/>
      </c>
      <c r="CD129" s="58" t="str">
        <f t="shared" ca="1" si="163"/>
        <v/>
      </c>
      <c r="CE129" s="58" t="str">
        <f t="shared" ca="1" si="163"/>
        <v/>
      </c>
      <c r="CF129" s="58" t="str">
        <f t="shared" ca="1" si="163"/>
        <v/>
      </c>
      <c r="CG129" s="58"/>
      <c r="CH129" s="58" t="str">
        <f t="shared" ca="1" si="140"/>
        <v xml:space="preserve">     </v>
      </c>
      <c r="CI129" s="58" t="str">
        <f t="shared" ca="1" si="141"/>
        <v/>
      </c>
      <c r="CJ129" s="58" t="str">
        <f t="shared" ca="1" si="142"/>
        <v/>
      </c>
      <c r="CK129" s="58"/>
      <c r="CL129" s="58" t="str">
        <f t="shared" ca="1" si="164"/>
        <v/>
      </c>
      <c r="CM129" s="58" t="str">
        <f t="shared" ca="1" si="164"/>
        <v/>
      </c>
      <c r="CN129" s="58" t="str">
        <f t="shared" ca="1" si="164"/>
        <v/>
      </c>
      <c r="CO129" s="58" t="str">
        <f t="shared" ca="1" si="164"/>
        <v/>
      </c>
      <c r="CP129" s="58" t="str">
        <f t="shared" ca="1" si="164"/>
        <v/>
      </c>
      <c r="CQ129" s="58" t="str">
        <f t="shared" ca="1" si="164"/>
        <v/>
      </c>
      <c r="CR129" s="58"/>
      <c r="CS129" s="58" t="str">
        <f t="shared" ca="1" si="143"/>
        <v xml:space="preserve">     </v>
      </c>
      <c r="CT129" s="58" t="str">
        <f t="shared" ca="1" si="144"/>
        <v/>
      </c>
      <c r="CU129" s="58" t="str">
        <f t="shared" ca="1" si="145"/>
        <v/>
      </c>
      <c r="CW129" t="str">
        <f t="shared" ca="1" si="157"/>
        <v/>
      </c>
      <c r="CX129" t="str">
        <f t="shared" ca="1" si="157"/>
        <v/>
      </c>
      <c r="CY129" t="str">
        <f t="shared" ca="1" si="157"/>
        <v/>
      </c>
      <c r="CZ129">
        <f t="shared" ca="1" si="157"/>
        <v>4</v>
      </c>
      <c r="DA129" t="str">
        <f t="shared" ca="1" si="157"/>
        <v/>
      </c>
      <c r="DB129" t="str">
        <f t="shared" ca="1" si="157"/>
        <v/>
      </c>
      <c r="DD129" s="58" t="str">
        <f t="shared" ca="1" si="158"/>
        <v xml:space="preserve">   4  </v>
      </c>
      <c r="DE129" s="58" t="str">
        <f t="shared" ca="1" si="159"/>
        <v>4</v>
      </c>
      <c r="DF129" s="58" t="str">
        <f t="shared" ca="1" si="160"/>
        <v>4</v>
      </c>
      <c r="DH129" s="58" t="str">
        <f t="shared" ref="DH129:DH140" si="166">IF(AH129=0,"",AH129&amp;" ")</f>
        <v/>
      </c>
      <c r="DI129" s="58" t="str">
        <f t="shared" ref="DI129:DI140" si="167">IF(AI129=0,"",AI129&amp;" ")</f>
        <v/>
      </c>
      <c r="DJ129" s="58" t="str">
        <f t="shared" ref="DJ129:DJ140" si="168">IF(AJ129=0,"",AJ129&amp;" ")</f>
        <v/>
      </c>
      <c r="DK129" s="58" t="str">
        <f t="shared" ref="DK129:DK140" si="169">IF(AK129=0,"",AK129&amp;" ")</f>
        <v/>
      </c>
      <c r="DL129" s="58" t="str">
        <f t="shared" si="146"/>
        <v/>
      </c>
      <c r="DM129" s="168" t="str">
        <f t="shared" si="147"/>
        <v/>
      </c>
    </row>
    <row r="130" spans="1:117" ht="28.5" customHeight="1" x14ac:dyDescent="0.25">
      <c r="A130" s="363" t="str">
        <f>"ВСЕГО по Блоку "&amp;A120</f>
        <v>ВСЕГО по Блоку 2 «Практики, в том числе научно-исследовательская работа (НИР)»</v>
      </c>
      <c r="B130" s="363"/>
      <c r="C130" s="52">
        <f>SUM(C121:C129)</f>
        <v>5</v>
      </c>
      <c r="D130" s="52">
        <f t="shared" ref="D130:AE130" si="170">SUM(D121:D129)</f>
        <v>0</v>
      </c>
      <c r="E130" s="52">
        <f t="shared" si="170"/>
        <v>0</v>
      </c>
      <c r="F130" s="52">
        <f t="shared" si="170"/>
        <v>0</v>
      </c>
      <c r="G130" s="52">
        <f>COUNTA(G121:G129)</f>
        <v>0</v>
      </c>
      <c r="H130" s="52">
        <f t="shared" si="170"/>
        <v>9</v>
      </c>
      <c r="I130" s="52">
        <f t="shared" si="170"/>
        <v>0</v>
      </c>
      <c r="J130" s="52">
        <f t="shared" si="170"/>
        <v>0</v>
      </c>
      <c r="K130" s="52">
        <f t="shared" si="170"/>
        <v>0</v>
      </c>
      <c r="L130" s="52">
        <f>COUNTA(L121:L129)</f>
        <v>2</v>
      </c>
      <c r="M130" s="52">
        <f t="shared" si="170"/>
        <v>10</v>
      </c>
      <c r="N130" s="52">
        <f t="shared" si="170"/>
        <v>0</v>
      </c>
      <c r="O130" s="52">
        <f t="shared" si="170"/>
        <v>0</v>
      </c>
      <c r="P130" s="52">
        <f t="shared" si="170"/>
        <v>0</v>
      </c>
      <c r="Q130" s="52">
        <f>COUNTA(Q121:Q129)</f>
        <v>1</v>
      </c>
      <c r="R130" s="52">
        <f t="shared" si="170"/>
        <v>24</v>
      </c>
      <c r="S130" s="52">
        <f t="shared" si="170"/>
        <v>0</v>
      </c>
      <c r="T130" s="52">
        <f t="shared" si="170"/>
        <v>0</v>
      </c>
      <c r="U130" s="52">
        <f t="shared" si="170"/>
        <v>0</v>
      </c>
      <c r="V130" s="52">
        <f>COUNTA(V121:V129)</f>
        <v>3</v>
      </c>
      <c r="W130" s="52">
        <f t="shared" si="170"/>
        <v>0</v>
      </c>
      <c r="X130" s="52">
        <f t="shared" si="170"/>
        <v>0</v>
      </c>
      <c r="Y130" s="52">
        <f t="shared" si="170"/>
        <v>0</v>
      </c>
      <c r="Z130" s="52">
        <f t="shared" si="170"/>
        <v>0</v>
      </c>
      <c r="AA130" s="52">
        <f>COUNTA(AA121:AA129)</f>
        <v>0</v>
      </c>
      <c r="AB130" s="52">
        <f t="shared" si="170"/>
        <v>0</v>
      </c>
      <c r="AC130" s="52">
        <f t="shared" si="170"/>
        <v>0</v>
      </c>
      <c r="AD130" s="52">
        <f t="shared" si="170"/>
        <v>0</v>
      </c>
      <c r="AE130" s="52">
        <f t="shared" si="170"/>
        <v>0</v>
      </c>
      <c r="AF130" s="52">
        <f>COUNTA(AF121:AF129)</f>
        <v>0</v>
      </c>
      <c r="AG130" s="47"/>
      <c r="AH130" s="155">
        <v>0</v>
      </c>
      <c r="AI130" s="155">
        <v>0</v>
      </c>
      <c r="AJ130" s="155">
        <v>0</v>
      </c>
      <c r="AK130" s="155">
        <v>0</v>
      </c>
      <c r="AL130" s="57"/>
      <c r="AM130" s="57">
        <f>IF(ПланОО!H120&gt;0,ПланОО!I120/ПланОО!H120,"-")</f>
        <v>0</v>
      </c>
      <c r="AN130" s="138">
        <v>40</v>
      </c>
      <c r="AO130" s="58"/>
      <c r="AP130" s="58"/>
      <c r="AQ130" s="58">
        <f t="shared" ca="1" si="165"/>
        <v>0</v>
      </c>
      <c r="AR130" s="58">
        <f t="shared" ca="1" si="161"/>
        <v>0</v>
      </c>
      <c r="AS130" s="58">
        <f t="shared" ca="1" si="161"/>
        <v>0</v>
      </c>
      <c r="AT130" s="58">
        <f t="shared" ca="1" si="161"/>
        <v>0</v>
      </c>
      <c r="AU130" s="58">
        <f t="shared" ca="1" si="161"/>
        <v>0</v>
      </c>
      <c r="AV130" s="58">
        <f t="shared" ca="1" si="161"/>
        <v>0</v>
      </c>
      <c r="AW130" s="58"/>
      <c r="AX130" s="58" t="str">
        <f t="shared" ca="1" si="122"/>
        <v/>
      </c>
      <c r="AY130" s="58" t="str">
        <f t="shared" ca="1" si="123"/>
        <v/>
      </c>
      <c r="AZ130" s="58" t="str">
        <f t="shared" ca="1" si="124"/>
        <v/>
      </c>
      <c r="BA130" s="58" t="str">
        <f t="shared" ca="1" si="125"/>
        <v/>
      </c>
      <c r="BB130" s="58" t="str">
        <f t="shared" ca="1" si="126"/>
        <v/>
      </c>
      <c r="BC130" s="58" t="str">
        <f t="shared" ca="1" si="127"/>
        <v/>
      </c>
      <c r="BD130" s="58"/>
      <c r="BE130" s="58" t="str">
        <f t="shared" ca="1" si="128"/>
        <v xml:space="preserve">     </v>
      </c>
      <c r="BF130" s="58" t="str">
        <f t="shared" ca="1" si="129"/>
        <v/>
      </c>
      <c r="BG130" s="58" t="str">
        <f t="shared" ca="1" si="130"/>
        <v/>
      </c>
      <c r="BH130" s="58"/>
      <c r="BI130" s="58">
        <f t="shared" ca="1" si="162"/>
        <v>0</v>
      </c>
      <c r="BJ130" s="58">
        <f t="shared" ca="1" si="162"/>
        <v>0</v>
      </c>
      <c r="BK130" s="58">
        <f t="shared" ca="1" si="162"/>
        <v>0</v>
      </c>
      <c r="BL130" s="58">
        <f t="shared" ca="1" si="162"/>
        <v>0</v>
      </c>
      <c r="BM130" s="58">
        <f t="shared" ca="1" si="162"/>
        <v>0</v>
      </c>
      <c r="BN130" s="58">
        <f t="shared" ca="1" si="162"/>
        <v>0</v>
      </c>
      <c r="BO130" s="58"/>
      <c r="BP130" s="58" t="str">
        <f t="shared" ca="1" si="131"/>
        <v/>
      </c>
      <c r="BQ130" s="58" t="str">
        <f t="shared" ca="1" si="132"/>
        <v/>
      </c>
      <c r="BR130" s="58" t="str">
        <f t="shared" ca="1" si="133"/>
        <v/>
      </c>
      <c r="BS130" s="58" t="str">
        <f t="shared" ca="1" si="134"/>
        <v/>
      </c>
      <c r="BT130" s="58" t="str">
        <f t="shared" ca="1" si="135"/>
        <v/>
      </c>
      <c r="BU130" s="58" t="str">
        <f t="shared" ca="1" si="136"/>
        <v/>
      </c>
      <c r="BV130" s="58"/>
      <c r="BW130" s="58" t="str">
        <f t="shared" ca="1" si="137"/>
        <v xml:space="preserve">     </v>
      </c>
      <c r="BX130" s="58" t="str">
        <f t="shared" ca="1" si="138"/>
        <v/>
      </c>
      <c r="BY130" s="58" t="str">
        <f t="shared" ca="1" si="139"/>
        <v/>
      </c>
      <c r="BZ130" s="58"/>
      <c r="CA130" s="58" t="str">
        <f t="shared" ca="1" si="163"/>
        <v/>
      </c>
      <c r="CB130" s="58" t="str">
        <f t="shared" ca="1" si="163"/>
        <v/>
      </c>
      <c r="CC130" s="58" t="str">
        <f t="shared" ca="1" si="163"/>
        <v/>
      </c>
      <c r="CD130" s="58" t="str">
        <f t="shared" ca="1" si="163"/>
        <v/>
      </c>
      <c r="CE130" s="58" t="str">
        <f t="shared" ca="1" si="163"/>
        <v/>
      </c>
      <c r="CF130" s="58" t="str">
        <f t="shared" ca="1" si="163"/>
        <v/>
      </c>
      <c r="CG130" s="58"/>
      <c r="CH130" s="58" t="str">
        <f t="shared" ca="1" si="140"/>
        <v xml:space="preserve">     </v>
      </c>
      <c r="CI130" s="58" t="str">
        <f t="shared" ca="1" si="141"/>
        <v/>
      </c>
      <c r="CJ130" s="58" t="str">
        <f t="shared" ca="1" si="142"/>
        <v/>
      </c>
      <c r="CK130" s="58"/>
      <c r="CL130" s="58" t="str">
        <f t="shared" ca="1" si="164"/>
        <v/>
      </c>
      <c r="CM130" s="58" t="str">
        <f t="shared" ca="1" si="164"/>
        <v/>
      </c>
      <c r="CN130" s="58" t="str">
        <f t="shared" ca="1" si="164"/>
        <v/>
      </c>
      <c r="CO130" s="58" t="str">
        <f t="shared" ca="1" si="164"/>
        <v/>
      </c>
      <c r="CP130" s="58" t="str">
        <f t="shared" ca="1" si="164"/>
        <v/>
      </c>
      <c r="CQ130" s="58" t="str">
        <f t="shared" ca="1" si="164"/>
        <v/>
      </c>
      <c r="CR130" s="58"/>
      <c r="CS130" s="58" t="str">
        <f t="shared" ca="1" si="143"/>
        <v xml:space="preserve">     </v>
      </c>
      <c r="CT130" s="58" t="str">
        <f t="shared" ca="1" si="144"/>
        <v/>
      </c>
      <c r="CU130" s="58" t="str">
        <f t="shared" ca="1" si="145"/>
        <v/>
      </c>
      <c r="DF130" s="58">
        <f>COUNTA(B121:B129)</f>
        <v>6</v>
      </c>
      <c r="DH130" s="58" t="str">
        <f t="shared" si="166"/>
        <v/>
      </c>
      <c r="DI130" s="58" t="str">
        <f t="shared" si="167"/>
        <v/>
      </c>
      <c r="DJ130" s="58" t="str">
        <f t="shared" si="168"/>
        <v/>
      </c>
      <c r="DK130" s="58" t="str">
        <f t="shared" si="169"/>
        <v/>
      </c>
      <c r="DL130" s="58" t="str">
        <f t="shared" si="146"/>
        <v/>
      </c>
      <c r="DM130" s="168" t="str">
        <f t="shared" si="147"/>
        <v/>
      </c>
    </row>
    <row r="131" spans="1:117" x14ac:dyDescent="0.25">
      <c r="A131" s="208" t="s">
        <v>325</v>
      </c>
      <c r="B131" s="209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V131" s="210"/>
      <c r="W131" s="38"/>
      <c r="X131" s="37"/>
      <c r="Y131" s="37"/>
      <c r="Z131" s="37"/>
      <c r="AA131" s="41"/>
      <c r="AB131" s="38"/>
      <c r="AC131" s="37"/>
      <c r="AD131" s="37"/>
      <c r="AE131" s="37"/>
      <c r="AF131" s="41"/>
      <c r="AG131" s="37"/>
      <c r="AH131" s="155">
        <v>0</v>
      </c>
      <c r="AI131" s="155">
        <v>0</v>
      </c>
      <c r="AJ131" s="155">
        <v>0</v>
      </c>
      <c r="AK131" s="155">
        <v>0</v>
      </c>
      <c r="AL131" s="57"/>
      <c r="AM131" s="57" t="e">
        <f>IF(ПланОО!#REF!&gt;0,ПланОО!#REF!/ПланОО!#REF!,"-")</f>
        <v>#REF!</v>
      </c>
      <c r="AN131" s="136"/>
      <c r="AO131" s="58"/>
      <c r="AP131" s="58"/>
      <c r="AQ131" s="58">
        <f t="shared" ca="1" si="165"/>
        <v>0</v>
      </c>
      <c r="AR131" s="58">
        <f t="shared" ca="1" si="161"/>
        <v>0</v>
      </c>
      <c r="AS131" s="58">
        <f t="shared" ca="1" si="161"/>
        <v>0</v>
      </c>
      <c r="AT131" s="58">
        <f t="shared" ca="1" si="161"/>
        <v>0</v>
      </c>
      <c r="AU131" s="58">
        <f t="shared" ca="1" si="161"/>
        <v>0</v>
      </c>
      <c r="AV131" s="58">
        <f t="shared" ca="1" si="161"/>
        <v>0</v>
      </c>
      <c r="AW131" s="58"/>
      <c r="AX131" s="58" t="str">
        <f t="shared" ca="1" si="122"/>
        <v/>
      </c>
      <c r="AY131" s="58" t="str">
        <f t="shared" ca="1" si="123"/>
        <v/>
      </c>
      <c r="AZ131" s="58" t="str">
        <f t="shared" ca="1" si="124"/>
        <v/>
      </c>
      <c r="BA131" s="58" t="str">
        <f t="shared" ca="1" si="125"/>
        <v/>
      </c>
      <c r="BB131" s="58" t="str">
        <f t="shared" ca="1" si="126"/>
        <v/>
      </c>
      <c r="BC131" s="58" t="str">
        <f t="shared" ca="1" si="127"/>
        <v/>
      </c>
      <c r="BD131" s="58"/>
      <c r="BE131" s="58" t="str">
        <f t="shared" ca="1" si="128"/>
        <v xml:space="preserve">     </v>
      </c>
      <c r="BF131" s="58" t="str">
        <f t="shared" ca="1" si="129"/>
        <v/>
      </c>
      <c r="BG131" s="58" t="str">
        <f t="shared" ca="1" si="130"/>
        <v/>
      </c>
      <c r="BH131" s="58"/>
      <c r="BI131" s="58">
        <f t="shared" ca="1" si="162"/>
        <v>0</v>
      </c>
      <c r="BJ131" s="58">
        <f t="shared" ca="1" si="162"/>
        <v>0</v>
      </c>
      <c r="BK131" s="58">
        <f t="shared" ca="1" si="162"/>
        <v>0</v>
      </c>
      <c r="BL131" s="58">
        <f t="shared" ca="1" si="162"/>
        <v>0</v>
      </c>
      <c r="BM131" s="58">
        <f t="shared" ca="1" si="162"/>
        <v>0</v>
      </c>
      <c r="BN131" s="58">
        <f t="shared" ca="1" si="162"/>
        <v>0</v>
      </c>
      <c r="BO131" s="58"/>
      <c r="BP131" s="58" t="str">
        <f t="shared" ca="1" si="131"/>
        <v/>
      </c>
      <c r="BQ131" s="58" t="str">
        <f t="shared" ca="1" si="132"/>
        <v/>
      </c>
      <c r="BR131" s="58" t="str">
        <f t="shared" ca="1" si="133"/>
        <v/>
      </c>
      <c r="BS131" s="58" t="str">
        <f t="shared" ca="1" si="134"/>
        <v/>
      </c>
      <c r="BT131" s="58" t="str">
        <f t="shared" ca="1" si="135"/>
        <v/>
      </c>
      <c r="BU131" s="58" t="str">
        <f t="shared" ca="1" si="136"/>
        <v/>
      </c>
      <c r="BV131" s="58"/>
      <c r="BW131" s="58" t="str">
        <f t="shared" ca="1" si="137"/>
        <v xml:space="preserve">     </v>
      </c>
      <c r="BX131" s="58" t="str">
        <f t="shared" ca="1" si="138"/>
        <v/>
      </c>
      <c r="BY131" s="58" t="str">
        <f t="shared" ca="1" si="139"/>
        <v/>
      </c>
      <c r="BZ131" s="58"/>
      <c r="CA131" s="58" t="str">
        <f t="shared" ca="1" si="163"/>
        <v/>
      </c>
      <c r="CB131" s="58" t="str">
        <f t="shared" ca="1" si="163"/>
        <v/>
      </c>
      <c r="CC131" s="58" t="str">
        <f t="shared" ca="1" si="163"/>
        <v/>
      </c>
      <c r="CD131" s="58" t="str">
        <f t="shared" ca="1" si="163"/>
        <v/>
      </c>
      <c r="CE131" s="58" t="str">
        <f t="shared" ca="1" si="163"/>
        <v/>
      </c>
      <c r="CF131" s="58" t="str">
        <f t="shared" ca="1" si="163"/>
        <v/>
      </c>
      <c r="CG131" s="58"/>
      <c r="CH131" s="58" t="str">
        <f t="shared" ca="1" si="140"/>
        <v xml:space="preserve">     </v>
      </c>
      <c r="CI131" s="58" t="str">
        <f t="shared" ca="1" si="141"/>
        <v/>
      </c>
      <c r="CJ131" s="58" t="str">
        <f t="shared" ca="1" si="142"/>
        <v/>
      </c>
      <c r="CK131" s="58"/>
      <c r="CL131" s="58" t="str">
        <f t="shared" ca="1" si="164"/>
        <v/>
      </c>
      <c r="CM131" s="58" t="str">
        <f t="shared" ca="1" si="164"/>
        <v/>
      </c>
      <c r="CN131" s="58" t="str">
        <f t="shared" ca="1" si="164"/>
        <v/>
      </c>
      <c r="CO131" s="58" t="str">
        <f t="shared" ca="1" si="164"/>
        <v/>
      </c>
      <c r="CP131" s="58" t="str">
        <f t="shared" ca="1" si="164"/>
        <v/>
      </c>
      <c r="CQ131" s="58" t="str">
        <f t="shared" ca="1" si="164"/>
        <v/>
      </c>
      <c r="CR131" s="58"/>
      <c r="CS131" s="58" t="str">
        <f t="shared" ca="1" si="143"/>
        <v xml:space="preserve">     </v>
      </c>
      <c r="CT131" s="58" t="str">
        <f t="shared" ca="1" si="144"/>
        <v/>
      </c>
      <c r="CU131" s="58" t="str">
        <f t="shared" ca="1" si="145"/>
        <v/>
      </c>
      <c r="DH131" s="58" t="str">
        <f t="shared" si="166"/>
        <v/>
      </c>
      <c r="DI131" s="58" t="str">
        <f t="shared" si="167"/>
        <v/>
      </c>
      <c r="DJ131" s="58" t="str">
        <f t="shared" si="168"/>
        <v/>
      </c>
      <c r="DK131" s="58" t="str">
        <f t="shared" si="169"/>
        <v/>
      </c>
      <c r="DL131" s="58" t="str">
        <f t="shared" si="146"/>
        <v/>
      </c>
      <c r="DM131" s="168" t="str">
        <f t="shared" si="147"/>
        <v/>
      </c>
    </row>
    <row r="132" spans="1:117" ht="22.5" x14ac:dyDescent="0.25">
      <c r="A132" s="5" t="s">
        <v>316</v>
      </c>
      <c r="B132" s="92" t="s">
        <v>326</v>
      </c>
      <c r="C132" s="88"/>
      <c r="D132" s="91"/>
      <c r="E132" s="91"/>
      <c r="F132" s="91"/>
      <c r="G132" s="94"/>
      <c r="H132" s="95"/>
      <c r="I132" s="91"/>
      <c r="J132" s="91"/>
      <c r="K132" s="91"/>
      <c r="L132" s="94"/>
      <c r="M132" s="95"/>
      <c r="N132" s="91"/>
      <c r="O132" s="91"/>
      <c r="P132" s="91"/>
      <c r="Q132" s="94"/>
      <c r="R132" s="88">
        <v>6</v>
      </c>
      <c r="S132" s="91"/>
      <c r="T132" s="91"/>
      <c r="U132" s="91"/>
      <c r="V132" s="94" t="s">
        <v>10</v>
      </c>
      <c r="W132" s="95"/>
      <c r="X132" s="91"/>
      <c r="Y132" s="91"/>
      <c r="Z132" s="91"/>
      <c r="AA132" s="94"/>
      <c r="AB132" s="95"/>
      <c r="AC132" s="91"/>
      <c r="AD132" s="91"/>
      <c r="AE132" s="91"/>
      <c r="AF132" s="94"/>
      <c r="AG132" s="91"/>
      <c r="AH132" s="155">
        <v>0</v>
      </c>
      <c r="AI132" s="155">
        <v>0</v>
      </c>
      <c r="AJ132" s="155">
        <v>0</v>
      </c>
      <c r="AK132" s="155">
        <v>0</v>
      </c>
      <c r="AL132" s="57"/>
      <c r="AM132" s="57">
        <f>IF(ПланОО!H132&gt;0,ПланОО!I132/ПланОО!H132,"-")</f>
        <v>0</v>
      </c>
      <c r="AN132" s="136"/>
      <c r="AO132" s="58"/>
      <c r="AP132" s="58"/>
      <c r="AQ132" s="58">
        <f t="shared" ca="1" si="165"/>
        <v>0</v>
      </c>
      <c r="AR132" s="58">
        <f t="shared" ca="1" si="161"/>
        <v>0</v>
      </c>
      <c r="AS132" s="58">
        <f t="shared" ca="1" si="161"/>
        <v>0</v>
      </c>
      <c r="AT132" s="58">
        <f t="shared" ca="1" si="161"/>
        <v>0</v>
      </c>
      <c r="AU132" s="58">
        <f t="shared" ca="1" si="161"/>
        <v>0</v>
      </c>
      <c r="AV132" s="58">
        <f t="shared" ca="1" si="161"/>
        <v>0</v>
      </c>
      <c r="AW132" s="58"/>
      <c r="AX132" s="58" t="str">
        <f t="shared" ca="1" si="122"/>
        <v/>
      </c>
      <c r="AY132" s="58" t="str">
        <f t="shared" ca="1" si="123"/>
        <v/>
      </c>
      <c r="AZ132" s="58" t="str">
        <f t="shared" ca="1" si="124"/>
        <v/>
      </c>
      <c r="BA132" s="58" t="str">
        <f t="shared" ca="1" si="125"/>
        <v/>
      </c>
      <c r="BB132" s="58" t="str">
        <f t="shared" ca="1" si="126"/>
        <v/>
      </c>
      <c r="BC132" s="58" t="str">
        <f t="shared" ca="1" si="127"/>
        <v/>
      </c>
      <c r="BD132" s="58"/>
      <c r="BE132" s="58" t="str">
        <f t="shared" ca="1" si="128"/>
        <v xml:space="preserve">     </v>
      </c>
      <c r="BF132" s="58" t="str">
        <f t="shared" ca="1" si="129"/>
        <v/>
      </c>
      <c r="BG132" s="58" t="str">
        <f t="shared" ca="1" si="130"/>
        <v/>
      </c>
      <c r="BH132" s="58"/>
      <c r="BI132" s="58">
        <f t="shared" ca="1" si="162"/>
        <v>0</v>
      </c>
      <c r="BJ132" s="58">
        <f t="shared" ca="1" si="162"/>
        <v>0</v>
      </c>
      <c r="BK132" s="58">
        <f t="shared" ca="1" si="162"/>
        <v>0</v>
      </c>
      <c r="BL132" s="58">
        <f t="shared" ca="1" si="162"/>
        <v>-4</v>
      </c>
      <c r="BM132" s="58">
        <f t="shared" ca="1" si="162"/>
        <v>0</v>
      </c>
      <c r="BN132" s="58">
        <f t="shared" ca="1" si="162"/>
        <v>0</v>
      </c>
      <c r="BO132" s="58"/>
      <c r="BP132" s="58" t="str">
        <f t="shared" ca="1" si="131"/>
        <v/>
      </c>
      <c r="BQ132" s="58" t="str">
        <f t="shared" ca="1" si="132"/>
        <v/>
      </c>
      <c r="BR132" s="58" t="str">
        <f t="shared" ca="1" si="133"/>
        <v/>
      </c>
      <c r="BS132" s="58" t="str">
        <f t="shared" ca="1" si="134"/>
        <v>4*</v>
      </c>
      <c r="BT132" s="58" t="str">
        <f t="shared" ca="1" si="135"/>
        <v/>
      </c>
      <c r="BU132" s="58" t="str">
        <f t="shared" ca="1" si="136"/>
        <v/>
      </c>
      <c r="BV132" s="58"/>
      <c r="BW132" s="58" t="str">
        <f t="shared" ca="1" si="137"/>
        <v xml:space="preserve">   4*  </v>
      </c>
      <c r="BX132" s="58" t="str">
        <f t="shared" ca="1" si="138"/>
        <v>4*</v>
      </c>
      <c r="BY132" s="58" t="str">
        <f t="shared" ca="1" si="139"/>
        <v>4*</v>
      </c>
      <c r="BZ132" s="58"/>
      <c r="CA132" s="58" t="str">
        <f t="shared" ca="1" si="163"/>
        <v/>
      </c>
      <c r="CB132" s="58" t="str">
        <f t="shared" ca="1" si="163"/>
        <v/>
      </c>
      <c r="CC132" s="58" t="str">
        <f t="shared" ca="1" si="163"/>
        <v/>
      </c>
      <c r="CD132" s="58" t="str">
        <f t="shared" ca="1" si="163"/>
        <v/>
      </c>
      <c r="CE132" s="58" t="str">
        <f t="shared" ca="1" si="163"/>
        <v/>
      </c>
      <c r="CF132" s="58" t="str">
        <f t="shared" ca="1" si="163"/>
        <v/>
      </c>
      <c r="CG132" s="58"/>
      <c r="CH132" s="58" t="str">
        <f t="shared" ca="1" si="140"/>
        <v xml:space="preserve">     </v>
      </c>
      <c r="CI132" s="58" t="str">
        <f t="shared" ca="1" si="141"/>
        <v/>
      </c>
      <c r="CJ132" s="58" t="str">
        <f t="shared" ca="1" si="142"/>
        <v/>
      </c>
      <c r="CK132" s="58"/>
      <c r="CL132" s="58" t="str">
        <f t="shared" ca="1" si="164"/>
        <v/>
      </c>
      <c r="CM132" s="58" t="str">
        <f t="shared" ca="1" si="164"/>
        <v/>
      </c>
      <c r="CN132" s="58" t="str">
        <f t="shared" ca="1" si="164"/>
        <v/>
      </c>
      <c r="CO132" s="58" t="str">
        <f t="shared" ca="1" si="164"/>
        <v/>
      </c>
      <c r="CP132" s="58" t="str">
        <f t="shared" ca="1" si="164"/>
        <v/>
      </c>
      <c r="CQ132" s="58" t="str">
        <f t="shared" ca="1" si="164"/>
        <v/>
      </c>
      <c r="CR132" s="58"/>
      <c r="CS132" s="58" t="str">
        <f t="shared" ca="1" si="143"/>
        <v xml:space="preserve">     </v>
      </c>
      <c r="CT132" s="58" t="str">
        <f t="shared" ca="1" si="144"/>
        <v/>
      </c>
      <c r="CU132" s="58" t="str">
        <f t="shared" ca="1" si="145"/>
        <v/>
      </c>
      <c r="DH132" s="58" t="str">
        <f t="shared" si="166"/>
        <v/>
      </c>
      <c r="DI132" s="58" t="str">
        <f t="shared" si="167"/>
        <v/>
      </c>
      <c r="DJ132" s="58" t="str">
        <f t="shared" si="168"/>
        <v/>
      </c>
      <c r="DK132" s="58" t="str">
        <f t="shared" si="169"/>
        <v/>
      </c>
      <c r="DL132" s="58" t="str">
        <f t="shared" si="146"/>
        <v/>
      </c>
      <c r="DM132" s="168" t="str">
        <f t="shared" si="147"/>
        <v/>
      </c>
    </row>
    <row r="133" spans="1:117" x14ac:dyDescent="0.25">
      <c r="A133" s="5" t="s">
        <v>317</v>
      </c>
      <c r="B133" s="92"/>
      <c r="C133" s="88"/>
      <c r="D133" s="91"/>
      <c r="E133" s="91"/>
      <c r="F133" s="91"/>
      <c r="G133" s="94"/>
      <c r="H133" s="95"/>
      <c r="I133" s="91"/>
      <c r="J133" s="91"/>
      <c r="K133" s="91"/>
      <c r="L133" s="94"/>
      <c r="M133" s="95"/>
      <c r="N133" s="91"/>
      <c r="O133" s="91"/>
      <c r="P133" s="91"/>
      <c r="Q133" s="94"/>
      <c r="R133" s="95"/>
      <c r="S133" s="91"/>
      <c r="T133" s="91"/>
      <c r="U133" s="91"/>
      <c r="V133" s="94"/>
      <c r="W133" s="95"/>
      <c r="X133" s="91"/>
      <c r="Y133" s="91"/>
      <c r="Z133" s="91"/>
      <c r="AA133" s="94"/>
      <c r="AB133" s="95"/>
      <c r="AC133" s="91"/>
      <c r="AD133" s="91"/>
      <c r="AE133" s="91"/>
      <c r="AF133" s="94"/>
      <c r="AG133" s="91"/>
      <c r="AH133" s="155">
        <v>0</v>
      </c>
      <c r="AI133" s="155">
        <v>0</v>
      </c>
      <c r="AJ133" s="155">
        <v>0</v>
      </c>
      <c r="AK133" s="155">
        <v>0</v>
      </c>
      <c r="AL133" s="57"/>
      <c r="AM133" s="57" t="str">
        <f>IF(ПланОО!H133&gt;0,ПланОО!I133/ПланОО!H133,"-")</f>
        <v>-</v>
      </c>
      <c r="AN133" s="136"/>
      <c r="AO133" s="58"/>
      <c r="AP133" s="58"/>
      <c r="AQ133" s="58">
        <f t="shared" ca="1" si="165"/>
        <v>0</v>
      </c>
      <c r="AR133" s="58">
        <f t="shared" ca="1" si="161"/>
        <v>0</v>
      </c>
      <c r="AS133" s="58">
        <f t="shared" ca="1" si="161"/>
        <v>0</v>
      </c>
      <c r="AT133" s="58">
        <f t="shared" ca="1" si="161"/>
        <v>0</v>
      </c>
      <c r="AU133" s="58">
        <f t="shared" ca="1" si="161"/>
        <v>0</v>
      </c>
      <c r="AV133" s="58">
        <f t="shared" ca="1" si="161"/>
        <v>0</v>
      </c>
      <c r="AW133" s="58"/>
      <c r="AX133" s="58" t="str">
        <f t="shared" ca="1" si="122"/>
        <v/>
      </c>
      <c r="AY133" s="58" t="str">
        <f t="shared" ca="1" si="123"/>
        <v/>
      </c>
      <c r="AZ133" s="58" t="str">
        <f t="shared" ca="1" si="124"/>
        <v/>
      </c>
      <c r="BA133" s="58" t="str">
        <f t="shared" ca="1" si="125"/>
        <v/>
      </c>
      <c r="BB133" s="58" t="str">
        <f t="shared" ca="1" si="126"/>
        <v/>
      </c>
      <c r="BC133" s="58" t="str">
        <f t="shared" ca="1" si="127"/>
        <v/>
      </c>
      <c r="BD133" s="58"/>
      <c r="BE133" s="58" t="str">
        <f t="shared" ca="1" si="128"/>
        <v xml:space="preserve">     </v>
      </c>
      <c r="BF133" s="58" t="str">
        <f t="shared" ca="1" si="129"/>
        <v/>
      </c>
      <c r="BG133" s="58" t="str">
        <f t="shared" ca="1" si="130"/>
        <v/>
      </c>
      <c r="BH133" s="58"/>
      <c r="BI133" s="58">
        <f t="shared" ca="1" si="162"/>
        <v>0</v>
      </c>
      <c r="BJ133" s="58">
        <f t="shared" ca="1" si="162"/>
        <v>0</v>
      </c>
      <c r="BK133" s="58">
        <f t="shared" ca="1" si="162"/>
        <v>0</v>
      </c>
      <c r="BL133" s="58">
        <f t="shared" ca="1" si="162"/>
        <v>0</v>
      </c>
      <c r="BM133" s="58">
        <f t="shared" ca="1" si="162"/>
        <v>0</v>
      </c>
      <c r="BN133" s="58">
        <f t="shared" ca="1" si="162"/>
        <v>0</v>
      </c>
      <c r="BO133" s="58"/>
      <c r="BP133" s="58" t="str">
        <f t="shared" ca="1" si="131"/>
        <v/>
      </c>
      <c r="BQ133" s="58" t="str">
        <f t="shared" ca="1" si="132"/>
        <v/>
      </c>
      <c r="BR133" s="58" t="str">
        <f t="shared" ca="1" si="133"/>
        <v/>
      </c>
      <c r="BS133" s="58" t="str">
        <f t="shared" ca="1" si="134"/>
        <v/>
      </c>
      <c r="BT133" s="58" t="str">
        <f t="shared" ca="1" si="135"/>
        <v/>
      </c>
      <c r="BU133" s="58" t="str">
        <f t="shared" ca="1" si="136"/>
        <v/>
      </c>
      <c r="BV133" s="58"/>
      <c r="BW133" s="58" t="str">
        <f t="shared" ca="1" si="137"/>
        <v xml:space="preserve">     </v>
      </c>
      <c r="BX133" s="58" t="str">
        <f t="shared" ca="1" si="138"/>
        <v/>
      </c>
      <c r="BY133" s="58" t="str">
        <f t="shared" ca="1" si="139"/>
        <v/>
      </c>
      <c r="BZ133" s="58"/>
      <c r="CA133" s="58" t="str">
        <f t="shared" ca="1" si="163"/>
        <v/>
      </c>
      <c r="CB133" s="58" t="str">
        <f t="shared" ca="1" si="163"/>
        <v/>
      </c>
      <c r="CC133" s="58" t="str">
        <f t="shared" ca="1" si="163"/>
        <v/>
      </c>
      <c r="CD133" s="58" t="str">
        <f t="shared" ca="1" si="163"/>
        <v/>
      </c>
      <c r="CE133" s="58" t="str">
        <f t="shared" ca="1" si="163"/>
        <v/>
      </c>
      <c r="CF133" s="58" t="str">
        <f t="shared" ca="1" si="163"/>
        <v/>
      </c>
      <c r="CG133" s="58"/>
      <c r="CH133" s="58" t="str">
        <f t="shared" ca="1" si="140"/>
        <v xml:space="preserve">     </v>
      </c>
      <c r="CI133" s="58" t="str">
        <f t="shared" ca="1" si="141"/>
        <v/>
      </c>
      <c r="CJ133" s="58" t="str">
        <f t="shared" ca="1" si="142"/>
        <v/>
      </c>
      <c r="CK133" s="58"/>
      <c r="CL133" s="58" t="str">
        <f t="shared" ca="1" si="164"/>
        <v/>
      </c>
      <c r="CM133" s="58" t="str">
        <f t="shared" ca="1" si="164"/>
        <v/>
      </c>
      <c r="CN133" s="58" t="str">
        <f t="shared" ca="1" si="164"/>
        <v/>
      </c>
      <c r="CO133" s="58" t="str">
        <f t="shared" ca="1" si="164"/>
        <v/>
      </c>
      <c r="CP133" s="58" t="str">
        <f t="shared" ca="1" si="164"/>
        <v/>
      </c>
      <c r="CQ133" s="58" t="str">
        <f t="shared" ca="1" si="164"/>
        <v/>
      </c>
      <c r="CR133" s="58"/>
      <c r="CS133" s="58" t="str">
        <f t="shared" ca="1" si="143"/>
        <v xml:space="preserve">     </v>
      </c>
      <c r="CT133" s="58" t="str">
        <f t="shared" ca="1" si="144"/>
        <v/>
      </c>
      <c r="CU133" s="58" t="str">
        <f t="shared" ca="1" si="145"/>
        <v/>
      </c>
      <c r="DH133" s="58" t="str">
        <f t="shared" si="166"/>
        <v/>
      </c>
      <c r="DI133" s="58" t="str">
        <f t="shared" si="167"/>
        <v/>
      </c>
      <c r="DJ133" s="58" t="str">
        <f t="shared" si="168"/>
        <v/>
      </c>
      <c r="DK133" s="58" t="str">
        <f t="shared" si="169"/>
        <v/>
      </c>
      <c r="DL133" s="58" t="str">
        <f t="shared" si="146"/>
        <v/>
      </c>
      <c r="DM133" s="168" t="str">
        <f t="shared" si="147"/>
        <v/>
      </c>
    </row>
    <row r="134" spans="1:117" x14ac:dyDescent="0.25">
      <c r="A134" s="5" t="s">
        <v>318</v>
      </c>
      <c r="B134" s="92"/>
      <c r="C134" s="88"/>
      <c r="D134" s="91"/>
      <c r="E134" s="91"/>
      <c r="F134" s="91"/>
      <c r="G134" s="94"/>
      <c r="H134" s="95"/>
      <c r="I134" s="91"/>
      <c r="J134" s="91"/>
      <c r="K134" s="91"/>
      <c r="L134" s="94"/>
      <c r="M134" s="95"/>
      <c r="N134" s="91"/>
      <c r="O134" s="91"/>
      <c r="P134" s="91"/>
      <c r="Q134" s="94"/>
      <c r="R134" s="95"/>
      <c r="S134" s="91"/>
      <c r="T134" s="91"/>
      <c r="U134" s="91"/>
      <c r="V134" s="94"/>
      <c r="W134" s="95"/>
      <c r="X134" s="91"/>
      <c r="Y134" s="91"/>
      <c r="Z134" s="91"/>
      <c r="AA134" s="94"/>
      <c r="AB134" s="95"/>
      <c r="AC134" s="91"/>
      <c r="AD134" s="91"/>
      <c r="AE134" s="91"/>
      <c r="AF134" s="94"/>
      <c r="AG134" s="91"/>
      <c r="AH134" s="155">
        <v>0</v>
      </c>
      <c r="AI134" s="155">
        <v>0</v>
      </c>
      <c r="AJ134" s="155">
        <v>0</v>
      </c>
      <c r="AK134" s="155">
        <v>0</v>
      </c>
      <c r="AL134" s="57"/>
      <c r="AM134" s="57" t="str">
        <f>IF(ПланОО!H134&gt;0,ПланОО!I134/ПланОО!H134,"-")</f>
        <v>-</v>
      </c>
      <c r="AN134" s="136"/>
      <c r="AO134" s="58"/>
      <c r="AP134" s="58"/>
      <c r="AQ134" s="58">
        <f t="shared" ca="1" si="165"/>
        <v>0</v>
      </c>
      <c r="AR134" s="58">
        <f t="shared" ca="1" si="161"/>
        <v>0</v>
      </c>
      <c r="AS134" s="58">
        <f t="shared" ca="1" si="161"/>
        <v>0</v>
      </c>
      <c r="AT134" s="58">
        <f t="shared" ca="1" si="161"/>
        <v>0</v>
      </c>
      <c r="AU134" s="58">
        <f t="shared" ca="1" si="161"/>
        <v>0</v>
      </c>
      <c r="AV134" s="58">
        <f t="shared" ca="1" si="161"/>
        <v>0</v>
      </c>
      <c r="AW134" s="58"/>
      <c r="AX134" s="58" t="str">
        <f t="shared" ca="1" si="122"/>
        <v/>
      </c>
      <c r="AY134" s="58" t="str">
        <f t="shared" ca="1" si="123"/>
        <v/>
      </c>
      <c r="AZ134" s="58" t="str">
        <f t="shared" ca="1" si="124"/>
        <v/>
      </c>
      <c r="BA134" s="58" t="str">
        <f t="shared" ca="1" si="125"/>
        <v/>
      </c>
      <c r="BB134" s="58" t="str">
        <f t="shared" ca="1" si="126"/>
        <v/>
      </c>
      <c r="BC134" s="58" t="str">
        <f t="shared" ca="1" si="127"/>
        <v/>
      </c>
      <c r="BD134" s="58"/>
      <c r="BE134" s="58" t="str">
        <f t="shared" ca="1" si="128"/>
        <v xml:space="preserve">     </v>
      </c>
      <c r="BF134" s="58" t="str">
        <f t="shared" ca="1" si="129"/>
        <v/>
      </c>
      <c r="BG134" s="58" t="str">
        <f t="shared" ca="1" si="130"/>
        <v/>
      </c>
      <c r="BH134" s="58"/>
      <c r="BI134" s="58">
        <f t="shared" ca="1" si="162"/>
        <v>0</v>
      </c>
      <c r="BJ134" s="58">
        <f t="shared" ca="1" si="162"/>
        <v>0</v>
      </c>
      <c r="BK134" s="58">
        <f t="shared" ca="1" si="162"/>
        <v>0</v>
      </c>
      <c r="BL134" s="58">
        <f t="shared" ca="1" si="162"/>
        <v>0</v>
      </c>
      <c r="BM134" s="58">
        <f t="shared" ca="1" si="162"/>
        <v>0</v>
      </c>
      <c r="BN134" s="58">
        <f t="shared" ca="1" si="162"/>
        <v>0</v>
      </c>
      <c r="BO134" s="58"/>
      <c r="BP134" s="58" t="str">
        <f t="shared" ca="1" si="131"/>
        <v/>
      </c>
      <c r="BQ134" s="58" t="str">
        <f t="shared" ca="1" si="132"/>
        <v/>
      </c>
      <c r="BR134" s="58" t="str">
        <f t="shared" ca="1" si="133"/>
        <v/>
      </c>
      <c r="BS134" s="58" t="str">
        <f t="shared" ca="1" si="134"/>
        <v/>
      </c>
      <c r="BT134" s="58" t="str">
        <f t="shared" ca="1" si="135"/>
        <v/>
      </c>
      <c r="BU134" s="58" t="str">
        <f t="shared" ca="1" si="136"/>
        <v/>
      </c>
      <c r="BV134" s="58"/>
      <c r="BW134" s="58" t="str">
        <f t="shared" ca="1" si="137"/>
        <v xml:space="preserve">     </v>
      </c>
      <c r="BX134" s="58" t="str">
        <f t="shared" ca="1" si="138"/>
        <v/>
      </c>
      <c r="BY134" s="58" t="str">
        <f t="shared" ca="1" si="139"/>
        <v/>
      </c>
      <c r="BZ134" s="58"/>
      <c r="CA134" s="58" t="str">
        <f t="shared" ca="1" si="163"/>
        <v/>
      </c>
      <c r="CB134" s="58" t="str">
        <f t="shared" ca="1" si="163"/>
        <v/>
      </c>
      <c r="CC134" s="58" t="str">
        <f t="shared" ca="1" si="163"/>
        <v/>
      </c>
      <c r="CD134" s="58" t="str">
        <f t="shared" ca="1" si="163"/>
        <v/>
      </c>
      <c r="CE134" s="58" t="str">
        <f t="shared" ca="1" si="163"/>
        <v/>
      </c>
      <c r="CF134" s="58" t="str">
        <f t="shared" ca="1" si="163"/>
        <v/>
      </c>
      <c r="CG134" s="58"/>
      <c r="CH134" s="58" t="str">
        <f t="shared" ca="1" si="140"/>
        <v xml:space="preserve">     </v>
      </c>
      <c r="CI134" s="58" t="str">
        <f t="shared" ca="1" si="141"/>
        <v/>
      </c>
      <c r="CJ134" s="58" t="str">
        <f t="shared" ca="1" si="142"/>
        <v/>
      </c>
      <c r="CK134" s="58"/>
      <c r="CL134" s="58" t="str">
        <f t="shared" ca="1" si="164"/>
        <v/>
      </c>
      <c r="CM134" s="58" t="str">
        <f t="shared" ca="1" si="164"/>
        <v/>
      </c>
      <c r="CN134" s="58" t="str">
        <f t="shared" ca="1" si="164"/>
        <v/>
      </c>
      <c r="CO134" s="58" t="str">
        <f t="shared" ca="1" si="164"/>
        <v/>
      </c>
      <c r="CP134" s="58" t="str">
        <f t="shared" ca="1" si="164"/>
        <v/>
      </c>
      <c r="CQ134" s="58" t="str">
        <f t="shared" ca="1" si="164"/>
        <v/>
      </c>
      <c r="CR134" s="58"/>
      <c r="CS134" s="58" t="str">
        <f t="shared" ca="1" si="143"/>
        <v xml:space="preserve">     </v>
      </c>
      <c r="CT134" s="58" t="str">
        <f t="shared" ca="1" si="144"/>
        <v/>
      </c>
      <c r="CU134" s="58" t="str">
        <f t="shared" ca="1" si="145"/>
        <v/>
      </c>
      <c r="DH134" s="58" t="str">
        <f t="shared" si="166"/>
        <v/>
      </c>
      <c r="DI134" s="58" t="str">
        <f t="shared" si="167"/>
        <v/>
      </c>
      <c r="DJ134" s="58" t="str">
        <f t="shared" si="168"/>
        <v/>
      </c>
      <c r="DK134" s="58" t="str">
        <f t="shared" si="169"/>
        <v/>
      </c>
      <c r="DL134" s="58" t="str">
        <f t="shared" si="146"/>
        <v/>
      </c>
      <c r="DM134" s="168" t="str">
        <f t="shared" si="147"/>
        <v/>
      </c>
    </row>
    <row r="135" spans="1:117" x14ac:dyDescent="0.25">
      <c r="A135" s="5" t="s">
        <v>319</v>
      </c>
      <c r="B135" s="92"/>
      <c r="C135" s="88"/>
      <c r="D135" s="89"/>
      <c r="E135" s="89"/>
      <c r="F135" s="89"/>
      <c r="G135" s="90"/>
      <c r="H135" s="88"/>
      <c r="I135" s="91"/>
      <c r="J135" s="91"/>
      <c r="K135" s="89"/>
      <c r="L135" s="90"/>
      <c r="M135" s="88"/>
      <c r="N135" s="89"/>
      <c r="O135" s="89"/>
      <c r="P135" s="89"/>
      <c r="Q135" s="90"/>
      <c r="R135" s="88"/>
      <c r="S135" s="89"/>
      <c r="T135" s="89"/>
      <c r="U135" s="89"/>
      <c r="V135" s="90"/>
      <c r="W135" s="88"/>
      <c r="X135" s="89"/>
      <c r="Y135" s="89"/>
      <c r="Z135" s="89"/>
      <c r="AA135" s="90"/>
      <c r="AB135" s="88"/>
      <c r="AC135" s="89"/>
      <c r="AD135" s="89"/>
      <c r="AE135" s="89"/>
      <c r="AF135" s="90"/>
      <c r="AG135" s="89"/>
      <c r="AH135" s="155">
        <v>0</v>
      </c>
      <c r="AI135" s="155">
        <v>0</v>
      </c>
      <c r="AJ135" s="155">
        <v>0</v>
      </c>
      <c r="AK135" s="155">
        <v>0</v>
      </c>
      <c r="AL135" s="57"/>
      <c r="AM135" s="57" t="str">
        <f>IF(ПланОО!H135&gt;0,ПланОО!I135/ПланОО!H135,"-")</f>
        <v>-</v>
      </c>
      <c r="AN135" s="136"/>
      <c r="AO135" s="58"/>
      <c r="AP135" s="58"/>
      <c r="AQ135" s="58">
        <f t="shared" ca="1" si="165"/>
        <v>0</v>
      </c>
      <c r="AR135" s="58">
        <f t="shared" ref="AR135:AV140" ca="1" si="171">IF(OFFSET($G135,0,(AR$2-1)*5,1,1)=$AW$2,-1*AR$2,IF(OFFSET($G135,0,(AR$2-1)*5,1,1)=$AW$3,AR$2,0))</f>
        <v>0</v>
      </c>
      <c r="AS135" s="58">
        <f t="shared" ca="1" si="171"/>
        <v>0</v>
      </c>
      <c r="AT135" s="58">
        <f t="shared" ca="1" si="171"/>
        <v>0</v>
      </c>
      <c r="AU135" s="58">
        <f t="shared" ca="1" si="171"/>
        <v>0</v>
      </c>
      <c r="AV135" s="58">
        <f t="shared" ca="1" si="171"/>
        <v>0</v>
      </c>
      <c r="AW135" s="58"/>
      <c r="AX135" s="58" t="str">
        <f t="shared" ca="1" si="122"/>
        <v/>
      </c>
      <c r="AY135" s="58" t="str">
        <f t="shared" ca="1" si="123"/>
        <v/>
      </c>
      <c r="AZ135" s="58" t="str">
        <f t="shared" ca="1" si="124"/>
        <v/>
      </c>
      <c r="BA135" s="58" t="str">
        <f t="shared" ca="1" si="125"/>
        <v/>
      </c>
      <c r="BB135" s="58" t="str">
        <f t="shared" ca="1" si="126"/>
        <v/>
      </c>
      <c r="BC135" s="58" t="str">
        <f t="shared" ca="1" si="127"/>
        <v/>
      </c>
      <c r="BD135" s="58"/>
      <c r="BE135" s="58" t="str">
        <f t="shared" ca="1" si="128"/>
        <v xml:space="preserve">     </v>
      </c>
      <c r="BF135" s="58" t="str">
        <f t="shared" ca="1" si="129"/>
        <v/>
      </c>
      <c r="BG135" s="58" t="str">
        <f t="shared" ca="1" si="130"/>
        <v/>
      </c>
      <c r="BH135" s="58"/>
      <c r="BI135" s="58">
        <f t="shared" ref="BI135:BN140" ca="1" si="172">IF(OFFSET($G135,0,(BI$2-1)*5,1,1)=$BO$1,-1*BI$2,IF(OFFSET($G135,0,(BI$2-1)*5,1,1)=$BO$3,BI$2,0))</f>
        <v>0</v>
      </c>
      <c r="BJ135" s="58">
        <f t="shared" ca="1" si="172"/>
        <v>0</v>
      </c>
      <c r="BK135" s="58">
        <f t="shared" ca="1" si="172"/>
        <v>0</v>
      </c>
      <c r="BL135" s="58">
        <f t="shared" ca="1" si="172"/>
        <v>0</v>
      </c>
      <c r="BM135" s="58">
        <f t="shared" ca="1" si="172"/>
        <v>0</v>
      </c>
      <c r="BN135" s="58">
        <f t="shared" ca="1" si="172"/>
        <v>0</v>
      </c>
      <c r="BO135" s="58"/>
      <c r="BP135" s="58" t="str">
        <f t="shared" ca="1" si="131"/>
        <v/>
      </c>
      <c r="BQ135" s="58" t="str">
        <f t="shared" ca="1" si="132"/>
        <v/>
      </c>
      <c r="BR135" s="58" t="str">
        <f t="shared" ca="1" si="133"/>
        <v/>
      </c>
      <c r="BS135" s="58" t="str">
        <f t="shared" ca="1" si="134"/>
        <v/>
      </c>
      <c r="BT135" s="58" t="str">
        <f t="shared" ca="1" si="135"/>
        <v/>
      </c>
      <c r="BU135" s="58" t="str">
        <f t="shared" ca="1" si="136"/>
        <v/>
      </c>
      <c r="BV135" s="58"/>
      <c r="BW135" s="58" t="str">
        <f t="shared" ca="1" si="137"/>
        <v xml:space="preserve">     </v>
      </c>
      <c r="BX135" s="58" t="str">
        <f t="shared" ca="1" si="138"/>
        <v/>
      </c>
      <c r="BY135" s="58" t="str">
        <f t="shared" ca="1" si="139"/>
        <v/>
      </c>
      <c r="BZ135" s="58"/>
      <c r="CA135" s="58" t="str">
        <f t="shared" ref="CA135:CF140" ca="1" si="173">IF(SUM(OFFSET($D135,0,(CA$2-1)*5,1,3))&gt;$CH$2,CA$2,"")</f>
        <v/>
      </c>
      <c r="CB135" s="58" t="str">
        <f t="shared" ca="1" si="173"/>
        <v/>
      </c>
      <c r="CC135" s="58" t="str">
        <f t="shared" ca="1" si="173"/>
        <v/>
      </c>
      <c r="CD135" s="58" t="str">
        <f t="shared" ca="1" si="173"/>
        <v/>
      </c>
      <c r="CE135" s="58" t="str">
        <f t="shared" ca="1" si="173"/>
        <v/>
      </c>
      <c r="CF135" s="58" t="str">
        <f t="shared" ca="1" si="173"/>
        <v/>
      </c>
      <c r="CG135" s="58"/>
      <c r="CH135" s="58" t="str">
        <f t="shared" ca="1" si="140"/>
        <v xml:space="preserve">     </v>
      </c>
      <c r="CI135" s="58" t="str">
        <f t="shared" ca="1" si="141"/>
        <v/>
      </c>
      <c r="CJ135" s="58" t="str">
        <f t="shared" ca="1" si="142"/>
        <v/>
      </c>
      <c r="CK135" s="58"/>
      <c r="CL135" s="58" t="str">
        <f t="shared" ref="CL135:CQ140" ca="1" si="174">IF(OFFSET($G135,0,(CL$2-1)*5,1,1)=$CR$1,CL$2,"")</f>
        <v/>
      </c>
      <c r="CM135" s="58" t="str">
        <f t="shared" ca="1" si="174"/>
        <v/>
      </c>
      <c r="CN135" s="58" t="str">
        <f t="shared" ca="1" si="174"/>
        <v/>
      </c>
      <c r="CO135" s="58" t="str">
        <f t="shared" ca="1" si="174"/>
        <v/>
      </c>
      <c r="CP135" s="58" t="str">
        <f t="shared" ca="1" si="174"/>
        <v/>
      </c>
      <c r="CQ135" s="58" t="str">
        <f t="shared" ca="1" si="174"/>
        <v/>
      </c>
      <c r="CR135" s="58"/>
      <c r="CS135" s="58" t="str">
        <f t="shared" ca="1" si="143"/>
        <v xml:space="preserve">     </v>
      </c>
      <c r="CT135" s="58" t="str">
        <f t="shared" ca="1" si="144"/>
        <v/>
      </c>
      <c r="CU135" s="58" t="str">
        <f t="shared" ca="1" si="145"/>
        <v/>
      </c>
      <c r="DH135" s="58" t="str">
        <f t="shared" si="166"/>
        <v/>
      </c>
      <c r="DI135" s="58" t="str">
        <f t="shared" si="167"/>
        <v/>
      </c>
      <c r="DJ135" s="58" t="str">
        <f t="shared" si="168"/>
        <v/>
      </c>
      <c r="DK135" s="58" t="str">
        <f t="shared" si="169"/>
        <v/>
      </c>
      <c r="DL135" s="58" t="str">
        <f t="shared" si="146"/>
        <v/>
      </c>
      <c r="DM135" s="168" t="str">
        <f t="shared" si="147"/>
        <v/>
      </c>
    </row>
    <row r="136" spans="1:117" ht="28.5" customHeight="1" x14ac:dyDescent="0.25">
      <c r="A136" s="363" t="str">
        <f>"ВСЕГО по Блоку "&amp;A131</f>
        <v>ВСЕГО по Блоку 3 «Государственная итоговая аттестация»</v>
      </c>
      <c r="B136" s="363"/>
      <c r="C136" s="52">
        <f>SUM(C132:C135)</f>
        <v>0</v>
      </c>
      <c r="D136" s="52">
        <f t="shared" ref="D136:AE136" si="175">SUM(D132:D135)</f>
        <v>0</v>
      </c>
      <c r="E136" s="52">
        <f t="shared" si="175"/>
        <v>0</v>
      </c>
      <c r="F136" s="52">
        <f t="shared" si="175"/>
        <v>0</v>
      </c>
      <c r="G136" s="52">
        <f>COUNTA(G132:G135)</f>
        <v>0</v>
      </c>
      <c r="H136" s="52">
        <f t="shared" si="175"/>
        <v>0</v>
      </c>
      <c r="I136" s="52">
        <f t="shared" si="175"/>
        <v>0</v>
      </c>
      <c r="J136" s="52">
        <f t="shared" si="175"/>
        <v>0</v>
      </c>
      <c r="K136" s="52">
        <f t="shared" si="175"/>
        <v>0</v>
      </c>
      <c r="L136" s="52">
        <f>COUNTA(L132:L135)</f>
        <v>0</v>
      </c>
      <c r="M136" s="52">
        <f t="shared" si="175"/>
        <v>0</v>
      </c>
      <c r="N136" s="52">
        <f t="shared" si="175"/>
        <v>0</v>
      </c>
      <c r="O136" s="52">
        <f t="shared" si="175"/>
        <v>0</v>
      </c>
      <c r="P136" s="52">
        <f t="shared" si="175"/>
        <v>0</v>
      </c>
      <c r="Q136" s="52">
        <f>COUNTA(Q132:Q135)</f>
        <v>0</v>
      </c>
      <c r="R136" s="52">
        <f t="shared" si="175"/>
        <v>6</v>
      </c>
      <c r="S136" s="52">
        <f t="shared" si="175"/>
        <v>0</v>
      </c>
      <c r="T136" s="52">
        <f t="shared" si="175"/>
        <v>0</v>
      </c>
      <c r="U136" s="52">
        <f t="shared" si="175"/>
        <v>0</v>
      </c>
      <c r="V136" s="52">
        <f>COUNTA(V132:V135)</f>
        <v>1</v>
      </c>
      <c r="W136" s="52">
        <f t="shared" si="175"/>
        <v>0</v>
      </c>
      <c r="X136" s="52">
        <f t="shared" si="175"/>
        <v>0</v>
      </c>
      <c r="Y136" s="52">
        <f t="shared" si="175"/>
        <v>0</v>
      </c>
      <c r="Z136" s="52">
        <f t="shared" si="175"/>
        <v>0</v>
      </c>
      <c r="AA136" s="52">
        <f>COUNTA(AA132:AA135)</f>
        <v>0</v>
      </c>
      <c r="AB136" s="52">
        <f t="shared" si="175"/>
        <v>0</v>
      </c>
      <c r="AC136" s="52">
        <f t="shared" si="175"/>
        <v>0</v>
      </c>
      <c r="AD136" s="52">
        <f t="shared" si="175"/>
        <v>0</v>
      </c>
      <c r="AE136" s="52">
        <f t="shared" si="175"/>
        <v>0</v>
      </c>
      <c r="AF136" s="52">
        <f>COUNTA(AF132:AF135)</f>
        <v>0</v>
      </c>
      <c r="AG136" s="47"/>
      <c r="AH136" s="155">
        <v>0</v>
      </c>
      <c r="AI136" s="155">
        <v>0</v>
      </c>
      <c r="AJ136" s="155">
        <v>0</v>
      </c>
      <c r="AK136" s="155">
        <v>0</v>
      </c>
      <c r="AL136" s="57"/>
      <c r="AM136" s="57">
        <f>IF(ПланОО!H131&gt;0,ПланОО!I131/ПланОО!H131,"-")</f>
        <v>0</v>
      </c>
      <c r="AN136" s="138">
        <v>6</v>
      </c>
      <c r="AO136" s="58"/>
      <c r="AP136" s="58"/>
      <c r="AQ136" s="58">
        <f t="shared" ca="1" si="165"/>
        <v>0</v>
      </c>
      <c r="AR136" s="58">
        <f t="shared" ca="1" si="171"/>
        <v>0</v>
      </c>
      <c r="AS136" s="58">
        <f t="shared" ca="1" si="171"/>
        <v>0</v>
      </c>
      <c r="AT136" s="58">
        <f t="shared" ca="1" si="171"/>
        <v>0</v>
      </c>
      <c r="AU136" s="58">
        <f t="shared" ca="1" si="171"/>
        <v>0</v>
      </c>
      <c r="AV136" s="58">
        <f t="shared" ca="1" si="171"/>
        <v>0</v>
      </c>
      <c r="AW136" s="58"/>
      <c r="AX136" s="58" t="str">
        <f t="shared" ca="1" si="122"/>
        <v/>
      </c>
      <c r="AY136" s="58" t="str">
        <f t="shared" ca="1" si="123"/>
        <v/>
      </c>
      <c r="AZ136" s="58" t="str">
        <f t="shared" ca="1" si="124"/>
        <v/>
      </c>
      <c r="BA136" s="58" t="str">
        <f t="shared" ca="1" si="125"/>
        <v/>
      </c>
      <c r="BB136" s="58" t="str">
        <f t="shared" ca="1" si="126"/>
        <v/>
      </c>
      <c r="BC136" s="58" t="str">
        <f t="shared" ca="1" si="127"/>
        <v/>
      </c>
      <c r="BD136" s="58"/>
      <c r="BE136" s="58" t="str">
        <f t="shared" ca="1" si="128"/>
        <v xml:space="preserve">     </v>
      </c>
      <c r="BF136" s="58" t="str">
        <f t="shared" ca="1" si="129"/>
        <v/>
      </c>
      <c r="BG136" s="58" t="str">
        <f t="shared" ca="1" si="130"/>
        <v/>
      </c>
      <c r="BH136" s="58"/>
      <c r="BI136" s="58">
        <f t="shared" ca="1" si="172"/>
        <v>0</v>
      </c>
      <c r="BJ136" s="58">
        <f t="shared" ca="1" si="172"/>
        <v>0</v>
      </c>
      <c r="BK136" s="58">
        <f t="shared" ca="1" si="172"/>
        <v>0</v>
      </c>
      <c r="BL136" s="58">
        <f t="shared" ca="1" si="172"/>
        <v>0</v>
      </c>
      <c r="BM136" s="58">
        <f t="shared" ca="1" si="172"/>
        <v>0</v>
      </c>
      <c r="BN136" s="58">
        <f t="shared" ca="1" si="172"/>
        <v>0</v>
      </c>
      <c r="BO136" s="58"/>
      <c r="BP136" s="58" t="str">
        <f t="shared" ca="1" si="131"/>
        <v/>
      </c>
      <c r="BQ136" s="58" t="str">
        <f t="shared" ca="1" si="132"/>
        <v/>
      </c>
      <c r="BR136" s="58" t="str">
        <f t="shared" ca="1" si="133"/>
        <v/>
      </c>
      <c r="BS136" s="58" t="str">
        <f t="shared" ca="1" si="134"/>
        <v/>
      </c>
      <c r="BT136" s="58" t="str">
        <f t="shared" ca="1" si="135"/>
        <v/>
      </c>
      <c r="BU136" s="58" t="str">
        <f t="shared" ca="1" si="136"/>
        <v/>
      </c>
      <c r="BV136" s="58"/>
      <c r="BW136" s="58" t="str">
        <f t="shared" ca="1" si="137"/>
        <v xml:space="preserve">     </v>
      </c>
      <c r="BX136" s="58" t="str">
        <f t="shared" ca="1" si="138"/>
        <v/>
      </c>
      <c r="BY136" s="58" t="str">
        <f t="shared" ca="1" si="139"/>
        <v/>
      </c>
      <c r="BZ136" s="58"/>
      <c r="CA136" s="58" t="str">
        <f t="shared" ca="1" si="173"/>
        <v/>
      </c>
      <c r="CB136" s="58" t="str">
        <f t="shared" ca="1" si="173"/>
        <v/>
      </c>
      <c r="CC136" s="58" t="str">
        <f t="shared" ca="1" si="173"/>
        <v/>
      </c>
      <c r="CD136" s="58" t="str">
        <f t="shared" ca="1" si="173"/>
        <v/>
      </c>
      <c r="CE136" s="58" t="str">
        <f t="shared" ca="1" si="173"/>
        <v/>
      </c>
      <c r="CF136" s="58" t="str">
        <f t="shared" ca="1" si="173"/>
        <v/>
      </c>
      <c r="CG136" s="58"/>
      <c r="CH136" s="58" t="str">
        <f t="shared" ca="1" si="140"/>
        <v xml:space="preserve">     </v>
      </c>
      <c r="CI136" s="58" t="str">
        <f t="shared" ca="1" si="141"/>
        <v/>
      </c>
      <c r="CJ136" s="58" t="str">
        <f t="shared" ca="1" si="142"/>
        <v/>
      </c>
      <c r="CK136" s="58"/>
      <c r="CL136" s="58" t="str">
        <f t="shared" ca="1" si="174"/>
        <v/>
      </c>
      <c r="CM136" s="58" t="str">
        <f t="shared" ca="1" si="174"/>
        <v/>
      </c>
      <c r="CN136" s="58" t="str">
        <f t="shared" ca="1" si="174"/>
        <v/>
      </c>
      <c r="CO136" s="58" t="str">
        <f t="shared" ca="1" si="174"/>
        <v/>
      </c>
      <c r="CP136" s="58" t="str">
        <f t="shared" ca="1" si="174"/>
        <v/>
      </c>
      <c r="CQ136" s="58" t="str">
        <f t="shared" ca="1" si="174"/>
        <v/>
      </c>
      <c r="CR136" s="58"/>
      <c r="CS136" s="58" t="str">
        <f t="shared" ca="1" si="143"/>
        <v xml:space="preserve">     </v>
      </c>
      <c r="CT136" s="58" t="str">
        <f t="shared" ca="1" si="144"/>
        <v/>
      </c>
      <c r="CU136" s="58" t="str">
        <f t="shared" ca="1" si="145"/>
        <v/>
      </c>
      <c r="DH136" s="58" t="str">
        <f t="shared" si="166"/>
        <v/>
      </c>
      <c r="DI136" s="58" t="str">
        <f t="shared" si="167"/>
        <v/>
      </c>
      <c r="DJ136" s="58" t="str">
        <f t="shared" si="168"/>
        <v/>
      </c>
      <c r="DK136" s="58" t="str">
        <f t="shared" si="169"/>
        <v/>
      </c>
      <c r="DL136" s="58" t="str">
        <f t="shared" si="146"/>
        <v/>
      </c>
      <c r="DM136" s="168" t="str">
        <f t="shared" si="147"/>
        <v/>
      </c>
    </row>
    <row r="137" spans="1:117" hidden="1" x14ac:dyDescent="0.25">
      <c r="A137" s="364" t="s">
        <v>313</v>
      </c>
      <c r="B137" s="365"/>
      <c r="C137" s="38"/>
      <c r="D137" s="37"/>
      <c r="E137" s="37"/>
      <c r="F137" s="37"/>
      <c r="G137" s="41"/>
      <c r="H137" s="38"/>
      <c r="I137" s="37"/>
      <c r="J137" s="37"/>
      <c r="K137" s="37"/>
      <c r="L137" s="41"/>
      <c r="M137" s="38"/>
      <c r="N137" s="37"/>
      <c r="O137" s="37"/>
      <c r="P137" s="37"/>
      <c r="Q137" s="41"/>
      <c r="R137" s="38"/>
      <c r="S137" s="37"/>
      <c r="T137" s="37"/>
      <c r="U137" s="37"/>
      <c r="V137" s="41"/>
      <c r="W137" s="38"/>
      <c r="X137" s="37"/>
      <c r="Y137" s="37"/>
      <c r="Z137" s="37"/>
      <c r="AA137" s="41"/>
      <c r="AB137" s="38"/>
      <c r="AC137" s="37"/>
      <c r="AD137" s="37"/>
      <c r="AE137" s="37"/>
      <c r="AF137" s="41"/>
      <c r="AG137" s="37"/>
      <c r="AH137" s="155">
        <v>0</v>
      </c>
      <c r="AI137" s="155">
        <v>0</v>
      </c>
      <c r="AJ137" s="155">
        <v>0</v>
      </c>
      <c r="AK137" s="155">
        <v>0</v>
      </c>
      <c r="AL137" s="57"/>
      <c r="AM137" s="57" t="str">
        <f>IF(ПланОО!H137&gt;0,ПланОО!I137/ПланОО!H137,"-")</f>
        <v>-</v>
      </c>
      <c r="AN137" s="136"/>
      <c r="AO137" s="58"/>
      <c r="AP137" s="58"/>
      <c r="AQ137" s="58">
        <f t="shared" ca="1" si="165"/>
        <v>0</v>
      </c>
      <c r="AR137" s="58">
        <f t="shared" ca="1" si="171"/>
        <v>0</v>
      </c>
      <c r="AS137" s="58">
        <f t="shared" ca="1" si="171"/>
        <v>0</v>
      </c>
      <c r="AT137" s="58">
        <f t="shared" ca="1" si="171"/>
        <v>0</v>
      </c>
      <c r="AU137" s="58">
        <f t="shared" ca="1" si="171"/>
        <v>0</v>
      </c>
      <c r="AV137" s="58">
        <f t="shared" ca="1" si="171"/>
        <v>0</v>
      </c>
      <c r="AW137" s="58"/>
      <c r="AX137" s="58" t="str">
        <f t="shared" ca="1" si="122"/>
        <v/>
      </c>
      <c r="AY137" s="58" t="str">
        <f t="shared" ca="1" si="123"/>
        <v/>
      </c>
      <c r="AZ137" s="58" t="str">
        <f t="shared" ca="1" si="124"/>
        <v/>
      </c>
      <c r="BA137" s="58" t="str">
        <f t="shared" ca="1" si="125"/>
        <v/>
      </c>
      <c r="BB137" s="58" t="str">
        <f t="shared" ca="1" si="126"/>
        <v/>
      </c>
      <c r="BC137" s="58" t="str">
        <f t="shared" ca="1" si="127"/>
        <v/>
      </c>
      <c r="BD137" s="58"/>
      <c r="BE137" s="58" t="str">
        <f t="shared" ca="1" si="128"/>
        <v xml:space="preserve">     </v>
      </c>
      <c r="BF137" s="58" t="str">
        <f t="shared" ca="1" si="129"/>
        <v/>
      </c>
      <c r="BG137" s="58" t="str">
        <f t="shared" ca="1" si="130"/>
        <v/>
      </c>
      <c r="BH137" s="58"/>
      <c r="BI137" s="58">
        <f t="shared" ca="1" si="172"/>
        <v>0</v>
      </c>
      <c r="BJ137" s="58">
        <f t="shared" ca="1" si="172"/>
        <v>0</v>
      </c>
      <c r="BK137" s="58">
        <f t="shared" ca="1" si="172"/>
        <v>0</v>
      </c>
      <c r="BL137" s="58">
        <f t="shared" ca="1" si="172"/>
        <v>0</v>
      </c>
      <c r="BM137" s="58">
        <f t="shared" ca="1" si="172"/>
        <v>0</v>
      </c>
      <c r="BN137" s="58">
        <f t="shared" ca="1" si="172"/>
        <v>0</v>
      </c>
      <c r="BO137" s="58"/>
      <c r="BP137" s="58" t="str">
        <f t="shared" ca="1" si="131"/>
        <v/>
      </c>
      <c r="BQ137" s="58" t="str">
        <f t="shared" ca="1" si="132"/>
        <v/>
      </c>
      <c r="BR137" s="58" t="str">
        <f t="shared" ca="1" si="133"/>
        <v/>
      </c>
      <c r="BS137" s="58" t="str">
        <f t="shared" ca="1" si="134"/>
        <v/>
      </c>
      <c r="BT137" s="58" t="str">
        <f t="shared" ca="1" si="135"/>
        <v/>
      </c>
      <c r="BU137" s="58" t="str">
        <f t="shared" ca="1" si="136"/>
        <v/>
      </c>
      <c r="BV137" s="58"/>
      <c r="BW137" s="58" t="str">
        <f t="shared" ca="1" si="137"/>
        <v xml:space="preserve">     </v>
      </c>
      <c r="BX137" s="58" t="str">
        <f t="shared" ca="1" si="138"/>
        <v/>
      </c>
      <c r="BY137" s="58" t="str">
        <f t="shared" ca="1" si="139"/>
        <v/>
      </c>
      <c r="BZ137" s="58"/>
      <c r="CA137" s="58" t="str">
        <f t="shared" ca="1" si="173"/>
        <v/>
      </c>
      <c r="CB137" s="58" t="str">
        <f t="shared" ca="1" si="173"/>
        <v/>
      </c>
      <c r="CC137" s="58" t="str">
        <f t="shared" ca="1" si="173"/>
        <v/>
      </c>
      <c r="CD137" s="58" t="str">
        <f t="shared" ca="1" si="173"/>
        <v/>
      </c>
      <c r="CE137" s="58" t="str">
        <f t="shared" ca="1" si="173"/>
        <v/>
      </c>
      <c r="CF137" s="58" t="str">
        <f t="shared" ca="1" si="173"/>
        <v/>
      </c>
      <c r="CG137" s="58"/>
      <c r="CH137" s="58" t="str">
        <f t="shared" ca="1" si="140"/>
        <v xml:space="preserve">     </v>
      </c>
      <c r="CI137" s="58" t="str">
        <f t="shared" ca="1" si="141"/>
        <v/>
      </c>
      <c r="CJ137" s="58" t="str">
        <f t="shared" ca="1" si="142"/>
        <v/>
      </c>
      <c r="CK137" s="58"/>
      <c r="CL137" s="58" t="str">
        <f t="shared" ca="1" si="174"/>
        <v/>
      </c>
      <c r="CM137" s="58" t="str">
        <f t="shared" ca="1" si="174"/>
        <v/>
      </c>
      <c r="CN137" s="58" t="str">
        <f t="shared" ca="1" si="174"/>
        <v/>
      </c>
      <c r="CO137" s="58" t="str">
        <f t="shared" ca="1" si="174"/>
        <v/>
      </c>
      <c r="CP137" s="58" t="str">
        <f t="shared" ca="1" si="174"/>
        <v/>
      </c>
      <c r="CQ137" s="58" t="str">
        <f t="shared" ca="1" si="174"/>
        <v/>
      </c>
      <c r="CR137" s="58"/>
      <c r="CS137" s="58" t="str">
        <f t="shared" ca="1" si="143"/>
        <v xml:space="preserve">     </v>
      </c>
      <c r="CT137" s="58" t="str">
        <f t="shared" ca="1" si="144"/>
        <v/>
      </c>
      <c r="CU137" s="58" t="str">
        <f t="shared" ca="1" si="145"/>
        <v/>
      </c>
      <c r="DH137" s="58" t="str">
        <f t="shared" si="166"/>
        <v/>
      </c>
      <c r="DI137" s="58" t="str">
        <f t="shared" si="167"/>
        <v/>
      </c>
      <c r="DJ137" s="58" t="str">
        <f t="shared" si="168"/>
        <v/>
      </c>
      <c r="DK137" s="58" t="str">
        <f t="shared" si="169"/>
        <v/>
      </c>
      <c r="DL137" s="58" t="str">
        <f t="shared" si="146"/>
        <v/>
      </c>
      <c r="DM137" s="168" t="str">
        <f t="shared" si="147"/>
        <v/>
      </c>
    </row>
    <row r="138" spans="1:117" hidden="1" x14ac:dyDescent="0.25">
      <c r="A138" s="5" t="s">
        <v>320</v>
      </c>
      <c r="B138" s="93"/>
      <c r="C138" s="88"/>
      <c r="D138" s="89"/>
      <c r="E138" s="89"/>
      <c r="F138" s="89"/>
      <c r="G138" s="90"/>
      <c r="H138" s="88"/>
      <c r="I138" s="89"/>
      <c r="J138" s="89"/>
      <c r="K138" s="89"/>
      <c r="L138" s="90"/>
      <c r="M138" s="88"/>
      <c r="N138" s="89"/>
      <c r="O138" s="89"/>
      <c r="P138" s="89"/>
      <c r="Q138" s="90"/>
      <c r="R138" s="88"/>
      <c r="S138" s="89"/>
      <c r="T138" s="89"/>
      <c r="U138" s="89"/>
      <c r="V138" s="90"/>
      <c r="W138" s="88"/>
      <c r="X138" s="89"/>
      <c r="Y138" s="89"/>
      <c r="Z138" s="89"/>
      <c r="AA138" s="90"/>
      <c r="AB138" s="88"/>
      <c r="AC138" s="89"/>
      <c r="AD138" s="89"/>
      <c r="AE138" s="89"/>
      <c r="AF138" s="90"/>
      <c r="AG138" s="89"/>
      <c r="AH138" s="155">
        <v>0</v>
      </c>
      <c r="AI138" s="155">
        <v>0</v>
      </c>
      <c r="AJ138" s="155">
        <v>0</v>
      </c>
      <c r="AK138" s="155">
        <v>0</v>
      </c>
      <c r="AL138" s="57"/>
      <c r="AM138" s="57" t="str">
        <f>IF(ПланОО!H138&gt;0,ПланОО!I138/ПланОО!H138,"-")</f>
        <v>-</v>
      </c>
      <c r="AN138" s="136"/>
      <c r="AO138" s="58"/>
      <c r="AP138" s="58"/>
      <c r="AQ138" s="58">
        <f t="shared" ca="1" si="165"/>
        <v>0</v>
      </c>
      <c r="AR138" s="58">
        <f t="shared" ca="1" si="171"/>
        <v>0</v>
      </c>
      <c r="AS138" s="58">
        <f t="shared" ca="1" si="171"/>
        <v>0</v>
      </c>
      <c r="AT138" s="58">
        <f t="shared" ca="1" si="171"/>
        <v>0</v>
      </c>
      <c r="AU138" s="58">
        <f t="shared" ca="1" si="171"/>
        <v>0</v>
      </c>
      <c r="AV138" s="58">
        <f t="shared" ca="1" si="171"/>
        <v>0</v>
      </c>
      <c r="AW138" s="58"/>
      <c r="AX138" s="58" t="str">
        <f t="shared" ca="1" si="122"/>
        <v/>
      </c>
      <c r="AY138" s="58" t="str">
        <f t="shared" ca="1" si="123"/>
        <v/>
      </c>
      <c r="AZ138" s="58" t="str">
        <f t="shared" ca="1" si="124"/>
        <v/>
      </c>
      <c r="BA138" s="58" t="str">
        <f t="shared" ca="1" si="125"/>
        <v/>
      </c>
      <c r="BB138" s="58" t="str">
        <f t="shared" ca="1" si="126"/>
        <v/>
      </c>
      <c r="BC138" s="58" t="str">
        <f t="shared" ca="1" si="127"/>
        <v/>
      </c>
      <c r="BD138" s="58"/>
      <c r="BE138" s="58" t="str">
        <f t="shared" ca="1" si="128"/>
        <v xml:space="preserve">     </v>
      </c>
      <c r="BF138" s="58" t="str">
        <f t="shared" ca="1" si="129"/>
        <v/>
      </c>
      <c r="BG138" s="58" t="str">
        <f t="shared" ca="1" si="130"/>
        <v/>
      </c>
      <c r="BH138" s="58"/>
      <c r="BI138" s="58">
        <f t="shared" ca="1" si="172"/>
        <v>0</v>
      </c>
      <c r="BJ138" s="58">
        <f t="shared" ca="1" si="172"/>
        <v>0</v>
      </c>
      <c r="BK138" s="58">
        <f t="shared" ca="1" si="172"/>
        <v>0</v>
      </c>
      <c r="BL138" s="58">
        <f t="shared" ca="1" si="172"/>
        <v>0</v>
      </c>
      <c r="BM138" s="58">
        <f t="shared" ca="1" si="172"/>
        <v>0</v>
      </c>
      <c r="BN138" s="58">
        <f t="shared" ca="1" si="172"/>
        <v>0</v>
      </c>
      <c r="BO138" s="58"/>
      <c r="BP138" s="58" t="str">
        <f t="shared" ca="1" si="131"/>
        <v/>
      </c>
      <c r="BQ138" s="58" t="str">
        <f t="shared" ca="1" si="132"/>
        <v/>
      </c>
      <c r="BR138" s="58" t="str">
        <f t="shared" ca="1" si="133"/>
        <v/>
      </c>
      <c r="BS138" s="58" t="str">
        <f t="shared" ca="1" si="134"/>
        <v/>
      </c>
      <c r="BT138" s="58" t="str">
        <f t="shared" ca="1" si="135"/>
        <v/>
      </c>
      <c r="BU138" s="58" t="str">
        <f t="shared" ca="1" si="136"/>
        <v/>
      </c>
      <c r="BV138" s="58"/>
      <c r="BW138" s="58" t="str">
        <f t="shared" ca="1" si="137"/>
        <v xml:space="preserve">     </v>
      </c>
      <c r="BX138" s="58" t="str">
        <f t="shared" ca="1" si="138"/>
        <v/>
      </c>
      <c r="BY138" s="58" t="str">
        <f t="shared" ca="1" si="139"/>
        <v/>
      </c>
      <c r="BZ138" s="58"/>
      <c r="CA138" s="58" t="str">
        <f t="shared" ca="1" si="173"/>
        <v/>
      </c>
      <c r="CB138" s="58" t="str">
        <f t="shared" ca="1" si="173"/>
        <v/>
      </c>
      <c r="CC138" s="58" t="str">
        <f t="shared" ca="1" si="173"/>
        <v/>
      </c>
      <c r="CD138" s="58" t="str">
        <f t="shared" ca="1" si="173"/>
        <v/>
      </c>
      <c r="CE138" s="58" t="str">
        <f t="shared" ca="1" si="173"/>
        <v/>
      </c>
      <c r="CF138" s="58" t="str">
        <f t="shared" ca="1" si="173"/>
        <v/>
      </c>
      <c r="CG138" s="58"/>
      <c r="CH138" s="58" t="str">
        <f t="shared" ca="1" si="140"/>
        <v xml:space="preserve">     </v>
      </c>
      <c r="CI138" s="58" t="str">
        <f t="shared" ca="1" si="141"/>
        <v/>
      </c>
      <c r="CJ138" s="58" t="str">
        <f t="shared" ca="1" si="142"/>
        <v/>
      </c>
      <c r="CK138" s="58"/>
      <c r="CL138" s="58" t="str">
        <f t="shared" ca="1" si="174"/>
        <v/>
      </c>
      <c r="CM138" s="58" t="str">
        <f t="shared" ca="1" si="174"/>
        <v/>
      </c>
      <c r="CN138" s="58" t="str">
        <f t="shared" ca="1" si="174"/>
        <v/>
      </c>
      <c r="CO138" s="58" t="str">
        <f t="shared" ca="1" si="174"/>
        <v/>
      </c>
      <c r="CP138" s="58" t="str">
        <f t="shared" ca="1" si="174"/>
        <v/>
      </c>
      <c r="CQ138" s="58" t="str">
        <f t="shared" ca="1" si="174"/>
        <v/>
      </c>
      <c r="CR138" s="58"/>
      <c r="CS138" s="58" t="str">
        <f t="shared" ca="1" si="143"/>
        <v xml:space="preserve">     </v>
      </c>
      <c r="CT138" s="58" t="str">
        <f t="shared" ca="1" si="144"/>
        <v/>
      </c>
      <c r="CU138" s="58" t="str">
        <f t="shared" ca="1" si="145"/>
        <v/>
      </c>
      <c r="DH138" s="58" t="str">
        <f t="shared" si="166"/>
        <v/>
      </c>
      <c r="DI138" s="58" t="str">
        <f t="shared" si="167"/>
        <v/>
      </c>
      <c r="DJ138" s="58" t="str">
        <f t="shared" si="168"/>
        <v/>
      </c>
      <c r="DK138" s="58" t="str">
        <f t="shared" si="169"/>
        <v/>
      </c>
      <c r="DL138" s="58" t="str">
        <f t="shared" si="146"/>
        <v/>
      </c>
      <c r="DM138" s="168" t="str">
        <f t="shared" si="147"/>
        <v/>
      </c>
    </row>
    <row r="139" spans="1:117" hidden="1" x14ac:dyDescent="0.25">
      <c r="A139" s="5" t="s">
        <v>321</v>
      </c>
      <c r="B139" s="92"/>
      <c r="C139" s="88"/>
      <c r="D139" s="89"/>
      <c r="E139" s="89"/>
      <c r="F139" s="89"/>
      <c r="G139" s="90"/>
      <c r="H139" s="88"/>
      <c r="I139" s="91"/>
      <c r="J139" s="91"/>
      <c r="K139" s="89"/>
      <c r="L139" s="90"/>
      <c r="M139" s="88"/>
      <c r="N139" s="89"/>
      <c r="O139" s="89"/>
      <c r="P139" s="89"/>
      <c r="Q139" s="90"/>
      <c r="R139" s="88"/>
      <c r="S139" s="89"/>
      <c r="T139" s="89"/>
      <c r="U139" s="89"/>
      <c r="V139" s="90"/>
      <c r="W139" s="88"/>
      <c r="X139" s="89"/>
      <c r="Y139" s="89"/>
      <c r="Z139" s="89"/>
      <c r="AA139" s="90"/>
      <c r="AB139" s="88"/>
      <c r="AC139" s="89"/>
      <c r="AD139" s="89"/>
      <c r="AE139" s="89"/>
      <c r="AF139" s="90"/>
      <c r="AG139" s="89"/>
      <c r="AH139" s="155">
        <v>0</v>
      </c>
      <c r="AI139" s="155">
        <v>0</v>
      </c>
      <c r="AJ139" s="155">
        <v>0</v>
      </c>
      <c r="AK139" s="155">
        <v>0</v>
      </c>
      <c r="AL139" s="57"/>
      <c r="AM139" s="57" t="str">
        <f>IF(ПланОО!H139&gt;0,ПланОО!I139/ПланОО!H139,"-")</f>
        <v>-</v>
      </c>
      <c r="AN139" s="136"/>
      <c r="AO139" s="58"/>
      <c r="AP139" s="58"/>
      <c r="AQ139" s="58">
        <f t="shared" ca="1" si="165"/>
        <v>0</v>
      </c>
      <c r="AR139" s="58">
        <f t="shared" ca="1" si="171"/>
        <v>0</v>
      </c>
      <c r="AS139" s="58">
        <f t="shared" ca="1" si="171"/>
        <v>0</v>
      </c>
      <c r="AT139" s="58">
        <f t="shared" ca="1" si="171"/>
        <v>0</v>
      </c>
      <c r="AU139" s="58">
        <f t="shared" ca="1" si="171"/>
        <v>0</v>
      </c>
      <c r="AV139" s="58">
        <f t="shared" ca="1" si="171"/>
        <v>0</v>
      </c>
      <c r="AW139" s="58"/>
      <c r="AX139" s="58" t="str">
        <f t="shared" ca="1" si="122"/>
        <v/>
      </c>
      <c r="AY139" s="58" t="str">
        <f t="shared" ca="1" si="123"/>
        <v/>
      </c>
      <c r="AZ139" s="58" t="str">
        <f t="shared" ca="1" si="124"/>
        <v/>
      </c>
      <c r="BA139" s="58" t="str">
        <f t="shared" ca="1" si="125"/>
        <v/>
      </c>
      <c r="BB139" s="58" t="str">
        <f t="shared" ca="1" si="126"/>
        <v/>
      </c>
      <c r="BC139" s="58" t="str">
        <f t="shared" ca="1" si="127"/>
        <v/>
      </c>
      <c r="BD139" s="58"/>
      <c r="BE139" s="58" t="str">
        <f t="shared" ca="1" si="128"/>
        <v xml:space="preserve">     </v>
      </c>
      <c r="BF139" s="58" t="str">
        <f t="shared" ca="1" si="129"/>
        <v/>
      </c>
      <c r="BG139" s="58" t="str">
        <f t="shared" ca="1" si="130"/>
        <v/>
      </c>
      <c r="BH139" s="58"/>
      <c r="BI139" s="58">
        <f t="shared" ca="1" si="172"/>
        <v>0</v>
      </c>
      <c r="BJ139" s="58">
        <f t="shared" ca="1" si="172"/>
        <v>0</v>
      </c>
      <c r="BK139" s="58">
        <f t="shared" ca="1" si="172"/>
        <v>0</v>
      </c>
      <c r="BL139" s="58">
        <f t="shared" ca="1" si="172"/>
        <v>0</v>
      </c>
      <c r="BM139" s="58">
        <f t="shared" ca="1" si="172"/>
        <v>0</v>
      </c>
      <c r="BN139" s="58">
        <f t="shared" ca="1" si="172"/>
        <v>0</v>
      </c>
      <c r="BO139" s="58"/>
      <c r="BP139" s="58" t="str">
        <f t="shared" ca="1" si="131"/>
        <v/>
      </c>
      <c r="BQ139" s="58" t="str">
        <f t="shared" ca="1" si="132"/>
        <v/>
      </c>
      <c r="BR139" s="58" t="str">
        <f t="shared" ca="1" si="133"/>
        <v/>
      </c>
      <c r="BS139" s="58" t="str">
        <f t="shared" ca="1" si="134"/>
        <v/>
      </c>
      <c r="BT139" s="58" t="str">
        <f t="shared" ca="1" si="135"/>
        <v/>
      </c>
      <c r="BU139" s="58" t="str">
        <f t="shared" ca="1" si="136"/>
        <v/>
      </c>
      <c r="BV139" s="58"/>
      <c r="BW139" s="58" t="str">
        <f t="shared" ca="1" si="137"/>
        <v xml:space="preserve">     </v>
      </c>
      <c r="BX139" s="58" t="str">
        <f t="shared" ca="1" si="138"/>
        <v/>
      </c>
      <c r="BY139" s="58" t="str">
        <f t="shared" ca="1" si="139"/>
        <v/>
      </c>
      <c r="BZ139" s="58"/>
      <c r="CA139" s="58" t="str">
        <f t="shared" ca="1" si="173"/>
        <v/>
      </c>
      <c r="CB139" s="58" t="str">
        <f t="shared" ca="1" si="173"/>
        <v/>
      </c>
      <c r="CC139" s="58" t="str">
        <f t="shared" ca="1" si="173"/>
        <v/>
      </c>
      <c r="CD139" s="58" t="str">
        <f t="shared" ca="1" si="173"/>
        <v/>
      </c>
      <c r="CE139" s="58" t="str">
        <f t="shared" ca="1" si="173"/>
        <v/>
      </c>
      <c r="CF139" s="58" t="str">
        <f t="shared" ca="1" si="173"/>
        <v/>
      </c>
      <c r="CG139" s="58"/>
      <c r="CH139" s="58" t="str">
        <f t="shared" ca="1" si="140"/>
        <v xml:space="preserve">     </v>
      </c>
      <c r="CI139" s="58" t="str">
        <f t="shared" ca="1" si="141"/>
        <v/>
      </c>
      <c r="CJ139" s="58" t="str">
        <f t="shared" ca="1" si="142"/>
        <v/>
      </c>
      <c r="CK139" s="58"/>
      <c r="CL139" s="58" t="str">
        <f t="shared" ca="1" si="174"/>
        <v/>
      </c>
      <c r="CM139" s="58" t="str">
        <f t="shared" ca="1" si="174"/>
        <v/>
      </c>
      <c r="CN139" s="58" t="str">
        <f t="shared" ca="1" si="174"/>
        <v/>
      </c>
      <c r="CO139" s="58" t="str">
        <f t="shared" ca="1" si="174"/>
        <v/>
      </c>
      <c r="CP139" s="58" t="str">
        <f t="shared" ca="1" si="174"/>
        <v/>
      </c>
      <c r="CQ139" s="58" t="str">
        <f t="shared" ca="1" si="174"/>
        <v/>
      </c>
      <c r="CR139" s="58"/>
      <c r="CS139" s="58" t="str">
        <f t="shared" ca="1" si="143"/>
        <v xml:space="preserve">     </v>
      </c>
      <c r="CT139" s="58" t="str">
        <f t="shared" ca="1" si="144"/>
        <v/>
      </c>
      <c r="CU139" s="58" t="str">
        <f t="shared" ca="1" si="145"/>
        <v/>
      </c>
      <c r="DH139" s="58" t="str">
        <f t="shared" si="166"/>
        <v/>
      </c>
      <c r="DI139" s="58" t="str">
        <f t="shared" si="167"/>
        <v/>
      </c>
      <c r="DJ139" s="58" t="str">
        <f t="shared" si="168"/>
        <v/>
      </c>
      <c r="DK139" s="58" t="str">
        <f t="shared" si="169"/>
        <v/>
      </c>
      <c r="DL139" s="58" t="str">
        <f t="shared" si="146"/>
        <v/>
      </c>
      <c r="DM139" s="168" t="str">
        <f t="shared" si="147"/>
        <v/>
      </c>
    </row>
    <row r="140" spans="1:117" hidden="1" x14ac:dyDescent="0.25">
      <c r="A140" s="5" t="s">
        <v>322</v>
      </c>
      <c r="B140" s="92"/>
      <c r="C140" s="88"/>
      <c r="D140" s="89"/>
      <c r="E140" s="89"/>
      <c r="F140" s="89"/>
      <c r="G140" s="90"/>
      <c r="H140" s="88"/>
      <c r="I140" s="91"/>
      <c r="J140" s="91"/>
      <c r="K140" s="89"/>
      <c r="L140" s="90"/>
      <c r="M140" s="88"/>
      <c r="N140" s="89"/>
      <c r="O140" s="89"/>
      <c r="P140" s="89"/>
      <c r="Q140" s="90"/>
      <c r="R140" s="88"/>
      <c r="S140" s="89"/>
      <c r="T140" s="89"/>
      <c r="U140" s="89"/>
      <c r="V140" s="90"/>
      <c r="W140" s="88"/>
      <c r="X140" s="89"/>
      <c r="Y140" s="89"/>
      <c r="Z140" s="89"/>
      <c r="AA140" s="90"/>
      <c r="AB140" s="88"/>
      <c r="AC140" s="89"/>
      <c r="AD140" s="89"/>
      <c r="AE140" s="89"/>
      <c r="AF140" s="90"/>
      <c r="AG140" s="89"/>
      <c r="AH140" s="155">
        <v>0</v>
      </c>
      <c r="AI140" s="155">
        <v>0</v>
      </c>
      <c r="AJ140" s="155">
        <v>0</v>
      </c>
      <c r="AK140" s="155">
        <v>0</v>
      </c>
      <c r="AL140" s="57"/>
      <c r="AM140" s="57" t="str">
        <f>IF(ПланОО!H140&gt;0,ПланОО!I140/ПланОО!H140,"-")</f>
        <v>-</v>
      </c>
      <c r="AN140" s="136"/>
      <c r="AO140" s="58"/>
      <c r="AP140" s="58"/>
      <c r="AQ140" s="58">
        <f t="shared" ca="1" si="165"/>
        <v>0</v>
      </c>
      <c r="AR140" s="58">
        <f t="shared" ca="1" si="171"/>
        <v>0</v>
      </c>
      <c r="AS140" s="58">
        <f t="shared" ca="1" si="171"/>
        <v>0</v>
      </c>
      <c r="AT140" s="58">
        <f t="shared" ca="1" si="171"/>
        <v>0</v>
      </c>
      <c r="AU140" s="58">
        <f t="shared" ca="1" si="171"/>
        <v>0</v>
      </c>
      <c r="AV140" s="58">
        <f t="shared" ca="1" si="171"/>
        <v>0</v>
      </c>
      <c r="AW140" s="58"/>
      <c r="AX140" s="58" t="str">
        <f t="shared" ca="1" si="122"/>
        <v/>
      </c>
      <c r="AY140" s="58" t="str">
        <f t="shared" ca="1" si="123"/>
        <v/>
      </c>
      <c r="AZ140" s="58" t="str">
        <f t="shared" ca="1" si="124"/>
        <v/>
      </c>
      <c r="BA140" s="58" t="str">
        <f t="shared" ca="1" si="125"/>
        <v/>
      </c>
      <c r="BB140" s="58" t="str">
        <f t="shared" ca="1" si="126"/>
        <v/>
      </c>
      <c r="BC140" s="58" t="str">
        <f t="shared" ca="1" si="127"/>
        <v/>
      </c>
      <c r="BD140" s="58"/>
      <c r="BE140" s="58" t="str">
        <f t="shared" ca="1" si="128"/>
        <v xml:space="preserve">     </v>
      </c>
      <c r="BF140" s="58" t="str">
        <f t="shared" ca="1" si="129"/>
        <v/>
      </c>
      <c r="BG140" s="58" t="str">
        <f t="shared" ca="1" si="130"/>
        <v/>
      </c>
      <c r="BH140" s="58"/>
      <c r="BI140" s="58">
        <f t="shared" ca="1" si="172"/>
        <v>0</v>
      </c>
      <c r="BJ140" s="58">
        <f t="shared" ca="1" si="172"/>
        <v>0</v>
      </c>
      <c r="BK140" s="58">
        <f t="shared" ca="1" si="172"/>
        <v>0</v>
      </c>
      <c r="BL140" s="58">
        <f t="shared" ca="1" si="172"/>
        <v>0</v>
      </c>
      <c r="BM140" s="58">
        <f t="shared" ca="1" si="172"/>
        <v>0</v>
      </c>
      <c r="BN140" s="58">
        <f t="shared" ca="1" si="172"/>
        <v>0</v>
      </c>
      <c r="BO140" s="58"/>
      <c r="BP140" s="58" t="str">
        <f t="shared" ca="1" si="131"/>
        <v/>
      </c>
      <c r="BQ140" s="58" t="str">
        <f t="shared" ca="1" si="132"/>
        <v/>
      </c>
      <c r="BR140" s="58" t="str">
        <f t="shared" ca="1" si="133"/>
        <v/>
      </c>
      <c r="BS140" s="58" t="str">
        <f t="shared" ca="1" si="134"/>
        <v/>
      </c>
      <c r="BT140" s="58" t="str">
        <f t="shared" ca="1" si="135"/>
        <v/>
      </c>
      <c r="BU140" s="58" t="str">
        <f t="shared" ca="1" si="136"/>
        <v/>
      </c>
      <c r="BV140" s="58"/>
      <c r="BW140" s="58" t="str">
        <f t="shared" ca="1" si="137"/>
        <v xml:space="preserve">     </v>
      </c>
      <c r="BX140" s="58" t="str">
        <f t="shared" ca="1" si="138"/>
        <v/>
      </c>
      <c r="BY140" s="58" t="str">
        <f t="shared" ca="1" si="139"/>
        <v/>
      </c>
      <c r="BZ140" s="58"/>
      <c r="CA140" s="58" t="str">
        <f t="shared" ca="1" si="173"/>
        <v/>
      </c>
      <c r="CB140" s="58" t="str">
        <f t="shared" ca="1" si="173"/>
        <v/>
      </c>
      <c r="CC140" s="58" t="str">
        <f t="shared" ca="1" si="173"/>
        <v/>
      </c>
      <c r="CD140" s="58" t="str">
        <f t="shared" ca="1" si="173"/>
        <v/>
      </c>
      <c r="CE140" s="58" t="str">
        <f t="shared" ca="1" si="173"/>
        <v/>
      </c>
      <c r="CF140" s="58" t="str">
        <f t="shared" ca="1" si="173"/>
        <v/>
      </c>
      <c r="CG140" s="58"/>
      <c r="CH140" s="58" t="str">
        <f t="shared" ca="1" si="140"/>
        <v xml:space="preserve">     </v>
      </c>
      <c r="CI140" s="58" t="str">
        <f t="shared" ca="1" si="141"/>
        <v/>
      </c>
      <c r="CJ140" s="58" t="str">
        <f t="shared" ca="1" si="142"/>
        <v/>
      </c>
      <c r="CK140" s="58"/>
      <c r="CL140" s="58" t="str">
        <f t="shared" ca="1" si="174"/>
        <v/>
      </c>
      <c r="CM140" s="58" t="str">
        <f t="shared" ca="1" si="174"/>
        <v/>
      </c>
      <c r="CN140" s="58" t="str">
        <f t="shared" ca="1" si="174"/>
        <v/>
      </c>
      <c r="CO140" s="58" t="str">
        <f t="shared" ca="1" si="174"/>
        <v/>
      </c>
      <c r="CP140" s="58" t="str">
        <f t="shared" ca="1" si="174"/>
        <v/>
      </c>
      <c r="CQ140" s="58" t="str">
        <f t="shared" ca="1" si="174"/>
        <v/>
      </c>
      <c r="CR140" s="58"/>
      <c r="CS140" s="58" t="str">
        <f t="shared" ca="1" si="143"/>
        <v xml:space="preserve">     </v>
      </c>
      <c r="CT140" s="58" t="str">
        <f t="shared" ca="1" si="144"/>
        <v/>
      </c>
      <c r="CU140" s="58" t="str">
        <f t="shared" ca="1" si="145"/>
        <v/>
      </c>
      <c r="DH140" s="58" t="str">
        <f t="shared" si="166"/>
        <v/>
      </c>
      <c r="DI140" s="58" t="str">
        <f t="shared" si="167"/>
        <v/>
      </c>
      <c r="DJ140" s="58" t="str">
        <f t="shared" si="168"/>
        <v/>
      </c>
      <c r="DK140" s="58" t="str">
        <f t="shared" si="169"/>
        <v/>
      </c>
      <c r="DL140" s="58" t="str">
        <f t="shared" si="146"/>
        <v/>
      </c>
      <c r="DM140" s="168" t="str">
        <f t="shared" si="147"/>
        <v/>
      </c>
    </row>
    <row r="141" spans="1:117" hidden="1" x14ac:dyDescent="0.25">
      <c r="A141" s="366" t="s">
        <v>314</v>
      </c>
      <c r="B141" s="366"/>
      <c r="C141" s="52">
        <f>SUM(C138:C140)</f>
        <v>0</v>
      </c>
      <c r="D141" s="52">
        <f t="shared" ref="D141:AE141" si="176">SUM(D138:D140)</f>
        <v>0</v>
      </c>
      <c r="E141" s="52">
        <f t="shared" si="176"/>
        <v>0</v>
      </c>
      <c r="F141" s="52">
        <f t="shared" si="176"/>
        <v>0</v>
      </c>
      <c r="G141" s="52">
        <f>COUNTA(G138:G140)</f>
        <v>0</v>
      </c>
      <c r="H141" s="52">
        <f t="shared" si="176"/>
        <v>0</v>
      </c>
      <c r="I141" s="52">
        <f t="shared" si="176"/>
        <v>0</v>
      </c>
      <c r="J141" s="52">
        <f t="shared" si="176"/>
        <v>0</v>
      </c>
      <c r="K141" s="52">
        <f t="shared" si="176"/>
        <v>0</v>
      </c>
      <c r="L141" s="52">
        <f>COUNTA(L138:L140)</f>
        <v>0</v>
      </c>
      <c r="M141" s="52">
        <f t="shared" si="176"/>
        <v>0</v>
      </c>
      <c r="N141" s="52">
        <f t="shared" si="176"/>
        <v>0</v>
      </c>
      <c r="O141" s="52">
        <f t="shared" si="176"/>
        <v>0</v>
      </c>
      <c r="P141" s="52">
        <f t="shared" si="176"/>
        <v>0</v>
      </c>
      <c r="Q141" s="52">
        <f>COUNTA(Q138:Q140)</f>
        <v>0</v>
      </c>
      <c r="R141" s="52">
        <f t="shared" si="176"/>
        <v>0</v>
      </c>
      <c r="S141" s="52">
        <f t="shared" si="176"/>
        <v>0</v>
      </c>
      <c r="T141" s="52">
        <f t="shared" si="176"/>
        <v>0</v>
      </c>
      <c r="U141" s="52">
        <f t="shared" si="176"/>
        <v>0</v>
      </c>
      <c r="V141" s="52">
        <f>COUNTA(V138:V140)</f>
        <v>0</v>
      </c>
      <c r="W141" s="52">
        <f t="shared" si="176"/>
        <v>0</v>
      </c>
      <c r="X141" s="52">
        <f t="shared" si="176"/>
        <v>0</v>
      </c>
      <c r="Y141" s="52">
        <f t="shared" si="176"/>
        <v>0</v>
      </c>
      <c r="Z141" s="52">
        <f t="shared" si="176"/>
        <v>0</v>
      </c>
      <c r="AA141" s="52">
        <f>COUNTA(AA138:AA140)</f>
        <v>0</v>
      </c>
      <c r="AB141" s="52">
        <f t="shared" si="176"/>
        <v>0</v>
      </c>
      <c r="AC141" s="52">
        <f t="shared" si="176"/>
        <v>0</v>
      </c>
      <c r="AD141" s="52">
        <f t="shared" si="176"/>
        <v>0</v>
      </c>
      <c r="AE141" s="52">
        <f t="shared" si="176"/>
        <v>0</v>
      </c>
      <c r="AF141" s="52">
        <f>COUNTA(AF138:AF140)</f>
        <v>0</v>
      </c>
      <c r="AG141" s="47"/>
      <c r="AH141" s="155">
        <v>0</v>
      </c>
      <c r="AI141" s="155">
        <v>0</v>
      </c>
      <c r="AJ141" s="155">
        <v>0</v>
      </c>
      <c r="AK141" s="155">
        <v>0</v>
      </c>
      <c r="AL141" s="57"/>
      <c r="AM141" s="57" t="str">
        <f>IF(ПланОО!H141&gt;0,ПланОО!I141/ПланОО!H141,"-")</f>
        <v>-</v>
      </c>
      <c r="AN141" s="136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  <c r="CR141" s="58"/>
      <c r="CS141" s="58"/>
      <c r="CT141" s="58"/>
      <c r="CU141" s="58"/>
    </row>
    <row r="142" spans="1:117" ht="20.25" customHeight="1" x14ac:dyDescent="0.25">
      <c r="A142" s="368" t="s">
        <v>315</v>
      </c>
      <c r="B142" s="368"/>
      <c r="C142" s="52">
        <f>C119+C130+C136</f>
        <v>5</v>
      </c>
      <c r="D142" s="189">
        <f t="shared" ref="D142:AF142" si="177">D119+D130+D136</f>
        <v>0</v>
      </c>
      <c r="E142" s="189">
        <f t="shared" si="177"/>
        <v>0</v>
      </c>
      <c r="F142" s="189">
        <f t="shared" si="177"/>
        <v>0</v>
      </c>
      <c r="G142" s="189">
        <f t="shared" si="177"/>
        <v>0</v>
      </c>
      <c r="H142" s="189">
        <f t="shared" si="177"/>
        <v>9</v>
      </c>
      <c r="I142" s="189">
        <f t="shared" si="177"/>
        <v>0</v>
      </c>
      <c r="J142" s="189">
        <f t="shared" si="177"/>
        <v>0</v>
      </c>
      <c r="K142" s="189">
        <f t="shared" si="177"/>
        <v>0</v>
      </c>
      <c r="L142" s="189">
        <f t="shared" si="177"/>
        <v>2</v>
      </c>
      <c r="M142" s="189">
        <f t="shared" si="177"/>
        <v>10</v>
      </c>
      <c r="N142" s="189">
        <f t="shared" si="177"/>
        <v>0</v>
      </c>
      <c r="O142" s="189">
        <f t="shared" si="177"/>
        <v>0</v>
      </c>
      <c r="P142" s="189">
        <f t="shared" si="177"/>
        <v>0</v>
      </c>
      <c r="Q142" s="189">
        <f t="shared" si="177"/>
        <v>1</v>
      </c>
      <c r="R142" s="189">
        <f t="shared" si="177"/>
        <v>30</v>
      </c>
      <c r="S142" s="189">
        <f t="shared" si="177"/>
        <v>0</v>
      </c>
      <c r="T142" s="189">
        <f t="shared" si="177"/>
        <v>0</v>
      </c>
      <c r="U142" s="189">
        <f t="shared" si="177"/>
        <v>0</v>
      </c>
      <c r="V142" s="189">
        <f t="shared" si="177"/>
        <v>4</v>
      </c>
      <c r="W142" s="189">
        <f t="shared" si="177"/>
        <v>0</v>
      </c>
      <c r="X142" s="189">
        <f t="shared" si="177"/>
        <v>0</v>
      </c>
      <c r="Y142" s="189">
        <f t="shared" si="177"/>
        <v>0</v>
      </c>
      <c r="Z142" s="189">
        <f t="shared" si="177"/>
        <v>0</v>
      </c>
      <c r="AA142" s="189">
        <f t="shared" si="177"/>
        <v>0</v>
      </c>
      <c r="AB142" s="189">
        <f t="shared" si="177"/>
        <v>0</v>
      </c>
      <c r="AC142" s="189">
        <f t="shared" si="177"/>
        <v>0</v>
      </c>
      <c r="AD142" s="189">
        <f t="shared" si="177"/>
        <v>0</v>
      </c>
      <c r="AE142" s="189">
        <f t="shared" si="177"/>
        <v>0</v>
      </c>
      <c r="AF142" s="189">
        <f t="shared" si="177"/>
        <v>0</v>
      </c>
      <c r="AG142" s="47"/>
      <c r="AH142" s="155">
        <v>0</v>
      </c>
      <c r="AI142" s="155">
        <v>0</v>
      </c>
      <c r="AJ142" s="155">
        <v>0</v>
      </c>
      <c r="AK142" s="155">
        <v>0</v>
      </c>
      <c r="AL142" s="57"/>
      <c r="AM142" s="57">
        <f>IF(ПланОО!H6&gt;0,ПланОО!I6/ПланОО!H6,"-")</f>
        <v>0</v>
      </c>
      <c r="AN142" s="136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58"/>
      <c r="CS142" s="58"/>
      <c r="CT142" s="58"/>
      <c r="CU142" s="58"/>
    </row>
    <row r="143" spans="1:117" hidden="1" x14ac:dyDescent="0.2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160">
        <v>0</v>
      </c>
      <c r="AI143" s="160">
        <v>0</v>
      </c>
      <c r="AJ143" s="160">
        <v>0</v>
      </c>
      <c r="AK143" s="160">
        <v>0</v>
      </c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  <c r="CG143" s="58"/>
      <c r="CH143" s="58"/>
      <c r="CI143" s="58"/>
      <c r="CJ143" s="58"/>
      <c r="CK143" s="58"/>
      <c r="CL143" s="58"/>
      <c r="CM143" s="58"/>
      <c r="CN143" s="58"/>
      <c r="CO143" s="58"/>
      <c r="CP143" s="58"/>
      <c r="CQ143" s="58"/>
      <c r="CR143" s="58"/>
      <c r="CS143" s="58"/>
      <c r="CT143" s="58"/>
      <c r="CU143" s="58"/>
    </row>
    <row r="144" spans="1:117" hidden="1" x14ac:dyDescent="0.2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165" t="s">
        <v>198</v>
      </c>
      <c r="AI144" s="165" t="s">
        <v>198</v>
      </c>
      <c r="AJ144" s="165" t="s">
        <v>198</v>
      </c>
      <c r="AK144" s="165" t="s">
        <v>198</v>
      </c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  <c r="CR144" s="58"/>
      <c r="CS144" s="58"/>
      <c r="CT144" s="58"/>
      <c r="CU144" s="58"/>
    </row>
    <row r="145" spans="34:37" hidden="1" x14ac:dyDescent="0.25">
      <c r="AH145" s="165" t="s">
        <v>165</v>
      </c>
      <c r="AI145" s="165" t="s">
        <v>165</v>
      </c>
      <c r="AJ145" s="165" t="s">
        <v>165</v>
      </c>
      <c r="AK145" s="165" t="s">
        <v>165</v>
      </c>
    </row>
    <row r="146" spans="34:37" hidden="1" x14ac:dyDescent="0.25">
      <c r="AH146" s="165" t="s">
        <v>190</v>
      </c>
      <c r="AI146" s="165" t="s">
        <v>190</v>
      </c>
      <c r="AJ146" s="165" t="s">
        <v>190</v>
      </c>
      <c r="AK146" s="165" t="s">
        <v>190</v>
      </c>
    </row>
    <row r="147" spans="34:37" hidden="1" x14ac:dyDescent="0.25">
      <c r="AH147" s="165" t="s">
        <v>188</v>
      </c>
      <c r="AI147" s="165" t="s">
        <v>188</v>
      </c>
      <c r="AJ147" s="165" t="s">
        <v>188</v>
      </c>
      <c r="AK147" s="165" t="s">
        <v>188</v>
      </c>
    </row>
    <row r="148" spans="34:37" hidden="1" x14ac:dyDescent="0.25">
      <c r="AH148" s="165" t="s">
        <v>194</v>
      </c>
      <c r="AI148" s="165" t="s">
        <v>194</v>
      </c>
      <c r="AJ148" s="165" t="s">
        <v>194</v>
      </c>
      <c r="AK148" s="165" t="s">
        <v>194</v>
      </c>
    </row>
    <row r="149" spans="34:37" hidden="1" x14ac:dyDescent="0.25">
      <c r="AH149" s="165" t="s">
        <v>365</v>
      </c>
      <c r="AI149" s="165" t="s">
        <v>365</v>
      </c>
      <c r="AJ149" s="165" t="s">
        <v>365</v>
      </c>
      <c r="AK149" s="165" t="s">
        <v>365</v>
      </c>
    </row>
    <row r="150" spans="34:37" hidden="1" x14ac:dyDescent="0.25">
      <c r="AH150" s="165" t="s">
        <v>377</v>
      </c>
      <c r="AI150" s="165" t="s">
        <v>377</v>
      </c>
      <c r="AJ150" s="165" t="s">
        <v>377</v>
      </c>
      <c r="AK150" s="165" t="s">
        <v>377</v>
      </c>
    </row>
    <row r="151" spans="34:37" hidden="1" x14ac:dyDescent="0.25">
      <c r="AH151" s="166" t="s">
        <v>170</v>
      </c>
      <c r="AI151" s="166" t="s">
        <v>170</v>
      </c>
      <c r="AJ151" s="166" t="s">
        <v>170</v>
      </c>
      <c r="AK151" s="166" t="s">
        <v>170</v>
      </c>
    </row>
    <row r="152" spans="34:37" hidden="1" x14ac:dyDescent="0.25">
      <c r="AH152" s="166" t="s">
        <v>171</v>
      </c>
      <c r="AI152" s="166" t="s">
        <v>171</v>
      </c>
      <c r="AJ152" s="166" t="s">
        <v>171</v>
      </c>
      <c r="AK152" s="166" t="s">
        <v>171</v>
      </c>
    </row>
    <row r="153" spans="34:37" hidden="1" x14ac:dyDescent="0.25">
      <c r="AH153" s="166" t="s">
        <v>162</v>
      </c>
      <c r="AI153" s="166" t="s">
        <v>162</v>
      </c>
      <c r="AJ153" s="166" t="s">
        <v>162</v>
      </c>
      <c r="AK153" s="166" t="s">
        <v>162</v>
      </c>
    </row>
    <row r="154" spans="34:37" hidden="1" x14ac:dyDescent="0.25">
      <c r="AH154" s="166" t="s">
        <v>149</v>
      </c>
      <c r="AI154" s="166" t="s">
        <v>149</v>
      </c>
      <c r="AJ154" s="166" t="s">
        <v>149</v>
      </c>
      <c r="AK154" s="166" t="s">
        <v>149</v>
      </c>
    </row>
    <row r="155" spans="34:37" hidden="1" x14ac:dyDescent="0.25">
      <c r="AH155" s="166" t="s">
        <v>177</v>
      </c>
      <c r="AI155" s="166" t="s">
        <v>177</v>
      </c>
      <c r="AJ155" s="166" t="s">
        <v>177</v>
      </c>
      <c r="AK155" s="166" t="s">
        <v>177</v>
      </c>
    </row>
    <row r="156" spans="34:37" hidden="1" x14ac:dyDescent="0.25">
      <c r="AH156" s="166" t="s">
        <v>191</v>
      </c>
      <c r="AI156" s="166" t="s">
        <v>191</v>
      </c>
      <c r="AJ156" s="166" t="s">
        <v>191</v>
      </c>
      <c r="AK156" s="166" t="s">
        <v>191</v>
      </c>
    </row>
    <row r="157" spans="34:37" hidden="1" x14ac:dyDescent="0.25">
      <c r="AH157" s="166" t="s">
        <v>200</v>
      </c>
      <c r="AI157" s="166" t="s">
        <v>200</v>
      </c>
      <c r="AJ157" s="166" t="s">
        <v>200</v>
      </c>
      <c r="AK157" s="166" t="s">
        <v>200</v>
      </c>
    </row>
    <row r="158" spans="34:37" hidden="1" x14ac:dyDescent="0.25">
      <c r="AH158" s="166" t="s">
        <v>210</v>
      </c>
      <c r="AI158" s="166" t="s">
        <v>210</v>
      </c>
      <c r="AJ158" s="166" t="s">
        <v>210</v>
      </c>
      <c r="AK158" s="166" t="s">
        <v>210</v>
      </c>
    </row>
    <row r="159" spans="34:37" hidden="1" x14ac:dyDescent="0.25">
      <c r="AH159" s="166" t="s">
        <v>375</v>
      </c>
      <c r="AI159" s="166" t="s">
        <v>375</v>
      </c>
      <c r="AJ159" s="166" t="s">
        <v>375</v>
      </c>
      <c r="AK159" s="166" t="s">
        <v>375</v>
      </c>
    </row>
    <row r="160" spans="34:37" hidden="1" x14ac:dyDescent="0.25">
      <c r="AH160" s="166" t="s">
        <v>386</v>
      </c>
      <c r="AI160" s="166" t="s">
        <v>386</v>
      </c>
      <c r="AJ160" s="166" t="s">
        <v>386</v>
      </c>
      <c r="AK160" s="166" t="s">
        <v>386</v>
      </c>
    </row>
    <row r="161" spans="34:37" hidden="1" x14ac:dyDescent="0.25">
      <c r="AH161" s="166" t="s">
        <v>186</v>
      </c>
      <c r="AI161" s="166" t="s">
        <v>186</v>
      </c>
      <c r="AJ161" s="166" t="s">
        <v>186</v>
      </c>
      <c r="AK161" s="166" t="s">
        <v>186</v>
      </c>
    </row>
    <row r="162" spans="34:37" hidden="1" x14ac:dyDescent="0.25">
      <c r="AH162" s="166" t="s">
        <v>192</v>
      </c>
      <c r="AI162" s="166" t="s">
        <v>192</v>
      </c>
      <c r="AJ162" s="166" t="s">
        <v>192</v>
      </c>
      <c r="AK162" s="166" t="s">
        <v>192</v>
      </c>
    </row>
    <row r="163" spans="34:37" hidden="1" x14ac:dyDescent="0.25">
      <c r="AH163" s="166" t="s">
        <v>167</v>
      </c>
      <c r="AI163" s="166" t="s">
        <v>167</v>
      </c>
      <c r="AJ163" s="166" t="s">
        <v>167</v>
      </c>
      <c r="AK163" s="166" t="s">
        <v>167</v>
      </c>
    </row>
    <row r="164" spans="34:37" hidden="1" x14ac:dyDescent="0.25">
      <c r="AH164" s="166" t="s">
        <v>227</v>
      </c>
      <c r="AI164" s="166" t="s">
        <v>227</v>
      </c>
      <c r="AJ164" s="166" t="s">
        <v>227</v>
      </c>
      <c r="AK164" s="166" t="s">
        <v>227</v>
      </c>
    </row>
    <row r="165" spans="34:37" hidden="1" x14ac:dyDescent="0.25">
      <c r="AH165" s="166" t="s">
        <v>181</v>
      </c>
      <c r="AI165" s="166" t="s">
        <v>181</v>
      </c>
      <c r="AJ165" s="166" t="s">
        <v>181</v>
      </c>
      <c r="AK165" s="166" t="s">
        <v>181</v>
      </c>
    </row>
    <row r="166" spans="34:37" hidden="1" x14ac:dyDescent="0.25">
      <c r="AH166" s="166" t="s">
        <v>174</v>
      </c>
      <c r="AI166" s="166" t="s">
        <v>174</v>
      </c>
      <c r="AJ166" s="166" t="s">
        <v>174</v>
      </c>
      <c r="AK166" s="166" t="s">
        <v>174</v>
      </c>
    </row>
    <row r="167" spans="34:37" hidden="1" x14ac:dyDescent="0.25">
      <c r="AH167" s="166" t="s">
        <v>175</v>
      </c>
      <c r="AI167" s="166" t="s">
        <v>175</v>
      </c>
      <c r="AJ167" s="166" t="s">
        <v>175</v>
      </c>
      <c r="AK167" s="166" t="s">
        <v>175</v>
      </c>
    </row>
    <row r="168" spans="34:37" hidden="1" x14ac:dyDescent="0.25">
      <c r="AH168" s="166" t="s">
        <v>153</v>
      </c>
      <c r="AI168" s="166" t="s">
        <v>153</v>
      </c>
      <c r="AJ168" s="166" t="s">
        <v>153</v>
      </c>
      <c r="AK168" s="166" t="s">
        <v>153</v>
      </c>
    </row>
    <row r="169" spans="34:37" hidden="1" x14ac:dyDescent="0.25">
      <c r="AH169" s="166" t="s">
        <v>197</v>
      </c>
      <c r="AI169" s="166" t="s">
        <v>197</v>
      </c>
      <c r="AJ169" s="166" t="s">
        <v>197</v>
      </c>
      <c r="AK169" s="166" t="s">
        <v>197</v>
      </c>
    </row>
    <row r="170" spans="34:37" hidden="1" x14ac:dyDescent="0.25">
      <c r="AH170" s="166" t="s">
        <v>216</v>
      </c>
      <c r="AI170" s="166" t="s">
        <v>216</v>
      </c>
      <c r="AJ170" s="166" t="s">
        <v>216</v>
      </c>
      <c r="AK170" s="166" t="s">
        <v>216</v>
      </c>
    </row>
    <row r="171" spans="34:37" hidden="1" x14ac:dyDescent="0.25">
      <c r="AH171" s="166" t="s">
        <v>158</v>
      </c>
      <c r="AI171" s="166" t="s">
        <v>158</v>
      </c>
      <c r="AJ171" s="166" t="s">
        <v>158</v>
      </c>
      <c r="AK171" s="166" t="s">
        <v>158</v>
      </c>
    </row>
    <row r="172" spans="34:37" hidden="1" x14ac:dyDescent="0.25">
      <c r="AH172" s="166" t="s">
        <v>224</v>
      </c>
      <c r="AI172" s="166" t="s">
        <v>224</v>
      </c>
      <c r="AJ172" s="166" t="s">
        <v>224</v>
      </c>
      <c r="AK172" s="166" t="s">
        <v>224</v>
      </c>
    </row>
    <row r="173" spans="34:37" hidden="1" x14ac:dyDescent="0.25">
      <c r="AH173" s="166" t="s">
        <v>150</v>
      </c>
      <c r="AI173" s="166" t="s">
        <v>150</v>
      </c>
      <c r="AJ173" s="166" t="s">
        <v>150</v>
      </c>
      <c r="AK173" s="166" t="s">
        <v>150</v>
      </c>
    </row>
    <row r="174" spans="34:37" hidden="1" x14ac:dyDescent="0.25">
      <c r="AH174" s="166" t="s">
        <v>203</v>
      </c>
      <c r="AI174" s="166" t="s">
        <v>203</v>
      </c>
      <c r="AJ174" s="166" t="s">
        <v>203</v>
      </c>
      <c r="AK174" s="166" t="s">
        <v>203</v>
      </c>
    </row>
    <row r="175" spans="34:37" hidden="1" x14ac:dyDescent="0.25">
      <c r="AH175" s="166" t="s">
        <v>159</v>
      </c>
      <c r="AI175" s="166" t="s">
        <v>159</v>
      </c>
      <c r="AJ175" s="166" t="s">
        <v>159</v>
      </c>
      <c r="AK175" s="166" t="s">
        <v>159</v>
      </c>
    </row>
    <row r="176" spans="34:37" hidden="1" x14ac:dyDescent="0.25">
      <c r="AH176" s="166" t="s">
        <v>209</v>
      </c>
      <c r="AI176" s="166" t="s">
        <v>209</v>
      </c>
      <c r="AJ176" s="166" t="s">
        <v>209</v>
      </c>
      <c r="AK176" s="166" t="s">
        <v>209</v>
      </c>
    </row>
    <row r="177" spans="34:37" hidden="1" x14ac:dyDescent="0.25">
      <c r="AH177" s="166" t="s">
        <v>202</v>
      </c>
      <c r="AI177" s="166" t="s">
        <v>202</v>
      </c>
      <c r="AJ177" s="166" t="s">
        <v>202</v>
      </c>
      <c r="AK177" s="166" t="s">
        <v>202</v>
      </c>
    </row>
    <row r="178" spans="34:37" hidden="1" x14ac:dyDescent="0.25">
      <c r="AH178" s="166" t="s">
        <v>207</v>
      </c>
      <c r="AI178" s="166" t="s">
        <v>207</v>
      </c>
      <c r="AJ178" s="166" t="s">
        <v>207</v>
      </c>
      <c r="AK178" s="166" t="s">
        <v>207</v>
      </c>
    </row>
    <row r="179" spans="34:37" hidden="1" x14ac:dyDescent="0.25">
      <c r="AH179" s="166" t="s">
        <v>184</v>
      </c>
      <c r="AI179" s="166" t="s">
        <v>184</v>
      </c>
      <c r="AJ179" s="166" t="s">
        <v>184</v>
      </c>
      <c r="AK179" s="166" t="s">
        <v>184</v>
      </c>
    </row>
    <row r="180" spans="34:37" hidden="1" x14ac:dyDescent="0.25">
      <c r="AH180" s="166" t="s">
        <v>176</v>
      </c>
      <c r="AI180" s="166" t="s">
        <v>176</v>
      </c>
      <c r="AJ180" s="166" t="s">
        <v>176</v>
      </c>
      <c r="AK180" s="166" t="s">
        <v>176</v>
      </c>
    </row>
    <row r="181" spans="34:37" hidden="1" x14ac:dyDescent="0.25">
      <c r="AH181" s="166" t="s">
        <v>219</v>
      </c>
      <c r="AI181" s="166" t="s">
        <v>219</v>
      </c>
      <c r="AJ181" s="166" t="s">
        <v>219</v>
      </c>
      <c r="AK181" s="166" t="s">
        <v>219</v>
      </c>
    </row>
    <row r="182" spans="34:37" hidden="1" x14ac:dyDescent="0.25">
      <c r="AH182" s="166" t="s">
        <v>382</v>
      </c>
      <c r="AI182" s="166" t="s">
        <v>382</v>
      </c>
      <c r="AJ182" s="166" t="s">
        <v>382</v>
      </c>
      <c r="AK182" s="166" t="s">
        <v>382</v>
      </c>
    </row>
    <row r="183" spans="34:37" hidden="1" x14ac:dyDescent="0.25">
      <c r="AH183" s="166" t="s">
        <v>208</v>
      </c>
      <c r="AI183" s="166" t="s">
        <v>208</v>
      </c>
      <c r="AJ183" s="166" t="s">
        <v>208</v>
      </c>
      <c r="AK183" s="166" t="s">
        <v>208</v>
      </c>
    </row>
    <row r="184" spans="34:37" hidden="1" x14ac:dyDescent="0.25">
      <c r="AH184" s="166" t="s">
        <v>164</v>
      </c>
      <c r="AI184" s="166" t="s">
        <v>164</v>
      </c>
      <c r="AJ184" s="166" t="s">
        <v>164</v>
      </c>
      <c r="AK184" s="166" t="s">
        <v>164</v>
      </c>
    </row>
    <row r="185" spans="34:37" hidden="1" x14ac:dyDescent="0.25">
      <c r="AH185" s="166" t="s">
        <v>205</v>
      </c>
      <c r="AI185" s="166" t="s">
        <v>205</v>
      </c>
      <c r="AJ185" s="166" t="s">
        <v>205</v>
      </c>
      <c r="AK185" s="166" t="s">
        <v>205</v>
      </c>
    </row>
    <row r="186" spans="34:37" hidden="1" x14ac:dyDescent="0.25">
      <c r="AH186" s="166" t="s">
        <v>173</v>
      </c>
      <c r="AI186" s="166" t="s">
        <v>173</v>
      </c>
      <c r="AJ186" s="166" t="s">
        <v>173</v>
      </c>
      <c r="AK186" s="166" t="s">
        <v>173</v>
      </c>
    </row>
    <row r="187" spans="34:37" hidden="1" x14ac:dyDescent="0.25">
      <c r="AH187" s="166" t="s">
        <v>160</v>
      </c>
      <c r="AI187" s="166" t="s">
        <v>160</v>
      </c>
      <c r="AJ187" s="166" t="s">
        <v>160</v>
      </c>
      <c r="AK187" s="166" t="s">
        <v>160</v>
      </c>
    </row>
    <row r="188" spans="34:37" hidden="1" x14ac:dyDescent="0.25">
      <c r="AH188" s="166" t="s">
        <v>183</v>
      </c>
      <c r="AI188" s="166" t="s">
        <v>183</v>
      </c>
      <c r="AJ188" s="166" t="s">
        <v>183</v>
      </c>
      <c r="AK188" s="166" t="s">
        <v>183</v>
      </c>
    </row>
    <row r="189" spans="34:37" hidden="1" x14ac:dyDescent="0.25">
      <c r="AH189" s="166" t="s">
        <v>226</v>
      </c>
      <c r="AI189" s="166" t="s">
        <v>226</v>
      </c>
      <c r="AJ189" s="166" t="s">
        <v>226</v>
      </c>
      <c r="AK189" s="166" t="s">
        <v>226</v>
      </c>
    </row>
    <row r="190" spans="34:37" hidden="1" x14ac:dyDescent="0.25">
      <c r="AH190" s="166" t="s">
        <v>147</v>
      </c>
      <c r="AI190" s="166" t="s">
        <v>147</v>
      </c>
      <c r="AJ190" s="166" t="s">
        <v>147</v>
      </c>
      <c r="AK190" s="166" t="s">
        <v>147</v>
      </c>
    </row>
    <row r="191" spans="34:37" hidden="1" x14ac:dyDescent="0.25">
      <c r="AH191" s="166" t="s">
        <v>148</v>
      </c>
      <c r="AI191" s="166" t="s">
        <v>148</v>
      </c>
      <c r="AJ191" s="166" t="s">
        <v>148</v>
      </c>
      <c r="AK191" s="166" t="s">
        <v>148</v>
      </c>
    </row>
    <row r="192" spans="34:37" hidden="1" x14ac:dyDescent="0.25">
      <c r="AH192" s="166" t="s">
        <v>178</v>
      </c>
      <c r="AI192" s="166" t="s">
        <v>178</v>
      </c>
      <c r="AJ192" s="166" t="s">
        <v>178</v>
      </c>
      <c r="AK192" s="166" t="s">
        <v>178</v>
      </c>
    </row>
    <row r="193" spans="34:37" hidden="1" x14ac:dyDescent="0.25">
      <c r="AH193" s="166" t="s">
        <v>185</v>
      </c>
      <c r="AI193" s="166" t="s">
        <v>185</v>
      </c>
      <c r="AJ193" s="166" t="s">
        <v>185</v>
      </c>
      <c r="AK193" s="166" t="s">
        <v>185</v>
      </c>
    </row>
    <row r="194" spans="34:37" hidden="1" x14ac:dyDescent="0.25">
      <c r="AH194" s="166" t="s">
        <v>189</v>
      </c>
      <c r="AI194" s="166" t="s">
        <v>189</v>
      </c>
      <c r="AJ194" s="166" t="s">
        <v>189</v>
      </c>
      <c r="AK194" s="166" t="s">
        <v>189</v>
      </c>
    </row>
    <row r="195" spans="34:37" hidden="1" x14ac:dyDescent="0.25">
      <c r="AH195" s="166" t="s">
        <v>182</v>
      </c>
      <c r="AI195" s="166" t="s">
        <v>182</v>
      </c>
      <c r="AJ195" s="166" t="s">
        <v>182</v>
      </c>
      <c r="AK195" s="166" t="s">
        <v>182</v>
      </c>
    </row>
    <row r="196" spans="34:37" hidden="1" x14ac:dyDescent="0.25">
      <c r="AH196" s="166" t="s">
        <v>157</v>
      </c>
      <c r="AI196" s="166" t="s">
        <v>157</v>
      </c>
      <c r="AJ196" s="166" t="s">
        <v>157</v>
      </c>
      <c r="AK196" s="166" t="s">
        <v>157</v>
      </c>
    </row>
    <row r="197" spans="34:37" hidden="1" x14ac:dyDescent="0.25">
      <c r="AH197" s="166" t="s">
        <v>288</v>
      </c>
      <c r="AI197" s="166" t="s">
        <v>288</v>
      </c>
      <c r="AJ197" s="166" t="s">
        <v>288</v>
      </c>
      <c r="AK197" s="166" t="s">
        <v>288</v>
      </c>
    </row>
    <row r="198" spans="34:37" hidden="1" x14ac:dyDescent="0.25">
      <c r="AH198" s="166" t="s">
        <v>297</v>
      </c>
      <c r="AI198" s="166" t="s">
        <v>297</v>
      </c>
      <c r="AJ198" s="166" t="s">
        <v>297</v>
      </c>
      <c r="AK198" s="166" t="s">
        <v>297</v>
      </c>
    </row>
    <row r="199" spans="34:37" hidden="1" x14ac:dyDescent="0.25">
      <c r="AH199" s="166" t="s">
        <v>289</v>
      </c>
      <c r="AI199" s="166" t="s">
        <v>289</v>
      </c>
      <c r="AJ199" s="166" t="s">
        <v>289</v>
      </c>
      <c r="AK199" s="166" t="s">
        <v>289</v>
      </c>
    </row>
    <row r="200" spans="34:37" hidden="1" x14ac:dyDescent="0.25">
      <c r="AH200" s="166" t="s">
        <v>290</v>
      </c>
      <c r="AI200" s="166" t="s">
        <v>290</v>
      </c>
      <c r="AJ200" s="166" t="s">
        <v>290</v>
      </c>
      <c r="AK200" s="166" t="s">
        <v>290</v>
      </c>
    </row>
    <row r="201" spans="34:37" hidden="1" x14ac:dyDescent="0.25">
      <c r="AH201" s="166" t="s">
        <v>291</v>
      </c>
      <c r="AI201" s="166" t="s">
        <v>291</v>
      </c>
      <c r="AJ201" s="166" t="s">
        <v>291</v>
      </c>
      <c r="AK201" s="166" t="s">
        <v>291</v>
      </c>
    </row>
    <row r="202" spans="34:37" hidden="1" x14ac:dyDescent="0.25">
      <c r="AH202" s="166" t="s">
        <v>292</v>
      </c>
      <c r="AI202" s="166" t="s">
        <v>292</v>
      </c>
      <c r="AJ202" s="166" t="s">
        <v>292</v>
      </c>
      <c r="AK202" s="166" t="s">
        <v>292</v>
      </c>
    </row>
    <row r="203" spans="34:37" hidden="1" x14ac:dyDescent="0.25">
      <c r="AH203" s="166" t="s">
        <v>293</v>
      </c>
      <c r="AI203" s="166" t="s">
        <v>293</v>
      </c>
      <c r="AJ203" s="166" t="s">
        <v>293</v>
      </c>
      <c r="AK203" s="166" t="s">
        <v>293</v>
      </c>
    </row>
    <row r="204" spans="34:37" hidden="1" x14ac:dyDescent="0.25">
      <c r="AH204" s="166" t="s">
        <v>294</v>
      </c>
      <c r="AI204" s="166" t="s">
        <v>294</v>
      </c>
      <c r="AJ204" s="166" t="s">
        <v>294</v>
      </c>
      <c r="AK204" s="166" t="s">
        <v>294</v>
      </c>
    </row>
    <row r="205" spans="34:37" hidden="1" x14ac:dyDescent="0.25">
      <c r="AH205" s="166" t="s">
        <v>295</v>
      </c>
      <c r="AI205" s="166" t="s">
        <v>295</v>
      </c>
      <c r="AJ205" s="166" t="s">
        <v>295</v>
      </c>
      <c r="AK205" s="166" t="s">
        <v>295</v>
      </c>
    </row>
    <row r="206" spans="34:37" hidden="1" x14ac:dyDescent="0.25">
      <c r="AH206" s="166" t="s">
        <v>296</v>
      </c>
      <c r="AI206" s="166" t="s">
        <v>296</v>
      </c>
      <c r="AJ206" s="166" t="s">
        <v>296</v>
      </c>
      <c r="AK206" s="166" t="s">
        <v>296</v>
      </c>
    </row>
    <row r="207" spans="34:37" hidden="1" x14ac:dyDescent="0.25">
      <c r="AH207" s="166" t="s">
        <v>381</v>
      </c>
      <c r="AI207" s="166" t="s">
        <v>381</v>
      </c>
      <c r="AJ207" s="166" t="s">
        <v>381</v>
      </c>
      <c r="AK207" s="166" t="s">
        <v>381</v>
      </c>
    </row>
    <row r="208" spans="34:37" hidden="1" x14ac:dyDescent="0.25">
      <c r="AH208" s="166" t="s">
        <v>364</v>
      </c>
      <c r="AI208" s="166" t="s">
        <v>364</v>
      </c>
      <c r="AJ208" s="166" t="s">
        <v>364</v>
      </c>
      <c r="AK208" s="166" t="s">
        <v>364</v>
      </c>
    </row>
    <row r="209" spans="34:37" hidden="1" x14ac:dyDescent="0.25">
      <c r="AH209" s="166" t="s">
        <v>366</v>
      </c>
      <c r="AI209" s="166" t="s">
        <v>366</v>
      </c>
      <c r="AJ209" s="166" t="s">
        <v>366</v>
      </c>
      <c r="AK209" s="166" t="s">
        <v>366</v>
      </c>
    </row>
    <row r="210" spans="34:37" hidden="1" x14ac:dyDescent="0.25">
      <c r="AH210" s="166" t="s">
        <v>180</v>
      </c>
      <c r="AI210" s="166" t="s">
        <v>180</v>
      </c>
      <c r="AJ210" s="166" t="s">
        <v>180</v>
      </c>
      <c r="AK210" s="166" t="s">
        <v>180</v>
      </c>
    </row>
    <row r="211" spans="34:37" hidden="1" x14ac:dyDescent="0.25">
      <c r="AH211" s="167" t="s">
        <v>151</v>
      </c>
      <c r="AI211" s="167" t="s">
        <v>151</v>
      </c>
      <c r="AJ211" s="167" t="s">
        <v>151</v>
      </c>
      <c r="AK211" s="167" t="s">
        <v>151</v>
      </c>
    </row>
    <row r="212" spans="34:37" hidden="1" x14ac:dyDescent="0.25">
      <c r="AH212" s="167" t="s">
        <v>196</v>
      </c>
      <c r="AI212" s="167" t="s">
        <v>196</v>
      </c>
      <c r="AJ212" s="167" t="s">
        <v>196</v>
      </c>
      <c r="AK212" s="167" t="s">
        <v>196</v>
      </c>
    </row>
    <row r="213" spans="34:37" hidden="1" x14ac:dyDescent="0.25">
      <c r="AH213" s="167" t="s">
        <v>193</v>
      </c>
      <c r="AI213" s="167" t="s">
        <v>193</v>
      </c>
      <c r="AJ213" s="167" t="s">
        <v>193</v>
      </c>
      <c r="AK213" s="167" t="s">
        <v>193</v>
      </c>
    </row>
    <row r="214" spans="34:37" hidden="1" x14ac:dyDescent="0.25">
      <c r="AH214" s="167" t="s">
        <v>368</v>
      </c>
      <c r="AI214" s="167" t="s">
        <v>368</v>
      </c>
      <c r="AJ214" s="167" t="s">
        <v>368</v>
      </c>
      <c r="AK214" s="167" t="s">
        <v>368</v>
      </c>
    </row>
    <row r="215" spans="34:37" hidden="1" x14ac:dyDescent="0.25">
      <c r="AH215" s="167" t="s">
        <v>152</v>
      </c>
      <c r="AI215" s="167" t="s">
        <v>152</v>
      </c>
      <c r="AJ215" s="167" t="s">
        <v>152</v>
      </c>
      <c r="AK215" s="167" t="s">
        <v>152</v>
      </c>
    </row>
    <row r="216" spans="34:37" hidden="1" x14ac:dyDescent="0.25">
      <c r="AH216" s="167" t="s">
        <v>156</v>
      </c>
      <c r="AI216" s="167" t="s">
        <v>156</v>
      </c>
      <c r="AJ216" s="167" t="s">
        <v>156</v>
      </c>
      <c r="AK216" s="167" t="s">
        <v>156</v>
      </c>
    </row>
    <row r="217" spans="34:37" hidden="1" x14ac:dyDescent="0.25">
      <c r="AH217" s="167" t="s">
        <v>199</v>
      </c>
      <c r="AI217" s="167" t="s">
        <v>199</v>
      </c>
      <c r="AJ217" s="167" t="s">
        <v>199</v>
      </c>
      <c r="AK217" s="167" t="s">
        <v>199</v>
      </c>
    </row>
    <row r="218" spans="34:37" hidden="1" x14ac:dyDescent="0.25">
      <c r="AH218" s="167" t="s">
        <v>206</v>
      </c>
      <c r="AI218" s="167" t="s">
        <v>206</v>
      </c>
      <c r="AJ218" s="167" t="s">
        <v>206</v>
      </c>
      <c r="AK218" s="167" t="s">
        <v>206</v>
      </c>
    </row>
    <row r="219" spans="34:37" hidden="1" x14ac:dyDescent="0.25">
      <c r="AH219" s="167" t="s">
        <v>212</v>
      </c>
      <c r="AI219" s="167" t="s">
        <v>212</v>
      </c>
      <c r="AJ219" s="167" t="s">
        <v>212</v>
      </c>
      <c r="AK219" s="167" t="s">
        <v>212</v>
      </c>
    </row>
    <row r="220" spans="34:37" hidden="1" x14ac:dyDescent="0.25">
      <c r="AH220" s="167" t="s">
        <v>168</v>
      </c>
      <c r="AI220" s="167" t="s">
        <v>168</v>
      </c>
      <c r="AJ220" s="167" t="s">
        <v>168</v>
      </c>
      <c r="AK220" s="167" t="s">
        <v>168</v>
      </c>
    </row>
    <row r="221" spans="34:37" hidden="1" x14ac:dyDescent="0.25">
      <c r="AH221" s="167" t="s">
        <v>222</v>
      </c>
      <c r="AI221" s="167" t="s">
        <v>222</v>
      </c>
      <c r="AJ221" s="167" t="s">
        <v>222</v>
      </c>
      <c r="AK221" s="167" t="s">
        <v>222</v>
      </c>
    </row>
    <row r="222" spans="34:37" hidden="1" x14ac:dyDescent="0.25">
      <c r="AH222" s="35" t="s">
        <v>169</v>
      </c>
      <c r="AI222" s="35" t="s">
        <v>169</v>
      </c>
      <c r="AJ222" s="35" t="s">
        <v>169</v>
      </c>
      <c r="AK222" s="35" t="s">
        <v>169</v>
      </c>
    </row>
    <row r="223" spans="34:37" hidden="1" x14ac:dyDescent="0.25">
      <c r="AH223" s="35" t="s">
        <v>163</v>
      </c>
      <c r="AI223" s="35" t="s">
        <v>163</v>
      </c>
      <c r="AJ223" s="35" t="s">
        <v>163</v>
      </c>
      <c r="AK223" s="35" t="s">
        <v>163</v>
      </c>
    </row>
    <row r="224" spans="34:37" hidden="1" x14ac:dyDescent="0.25">
      <c r="AH224" s="35" t="s">
        <v>221</v>
      </c>
      <c r="AI224" s="35" t="s">
        <v>221</v>
      </c>
      <c r="AJ224" s="35" t="s">
        <v>221</v>
      </c>
      <c r="AK224" s="35" t="s">
        <v>221</v>
      </c>
    </row>
    <row r="225" spans="34:37" hidden="1" x14ac:dyDescent="0.25">
      <c r="AH225" s="35" t="s">
        <v>213</v>
      </c>
      <c r="AI225" s="35" t="s">
        <v>213</v>
      </c>
      <c r="AJ225" s="35" t="s">
        <v>213</v>
      </c>
      <c r="AK225" s="35" t="s">
        <v>213</v>
      </c>
    </row>
    <row r="226" spans="34:37" hidden="1" x14ac:dyDescent="0.25">
      <c r="AH226" s="35" t="s">
        <v>155</v>
      </c>
      <c r="AI226" s="35" t="s">
        <v>155</v>
      </c>
      <c r="AJ226" s="35" t="s">
        <v>155</v>
      </c>
      <c r="AK226" s="35" t="s">
        <v>155</v>
      </c>
    </row>
    <row r="227" spans="34:37" hidden="1" x14ac:dyDescent="0.25">
      <c r="AH227" s="35" t="s">
        <v>367</v>
      </c>
      <c r="AI227" s="35" t="s">
        <v>367</v>
      </c>
      <c r="AJ227" s="35" t="s">
        <v>367</v>
      </c>
      <c r="AK227" s="35" t="s">
        <v>367</v>
      </c>
    </row>
    <row r="228" spans="34:37" hidden="1" x14ac:dyDescent="0.25">
      <c r="AH228" s="35" t="s">
        <v>218</v>
      </c>
      <c r="AI228" s="35" t="s">
        <v>218</v>
      </c>
      <c r="AJ228" s="35" t="s">
        <v>218</v>
      </c>
      <c r="AK228" s="35" t="s">
        <v>218</v>
      </c>
    </row>
    <row r="229" spans="34:37" hidden="1" x14ac:dyDescent="0.25">
      <c r="AH229" s="35" t="s">
        <v>214</v>
      </c>
      <c r="AI229" s="35" t="s">
        <v>214</v>
      </c>
      <c r="AJ229" s="35" t="s">
        <v>214</v>
      </c>
      <c r="AK229" s="35" t="s">
        <v>214</v>
      </c>
    </row>
    <row r="230" spans="34:37" hidden="1" x14ac:dyDescent="0.25">
      <c r="AH230" s="35" t="s">
        <v>215</v>
      </c>
      <c r="AI230" s="35" t="s">
        <v>215</v>
      </c>
      <c r="AJ230" s="35" t="s">
        <v>215</v>
      </c>
      <c r="AK230" s="35" t="s">
        <v>215</v>
      </c>
    </row>
    <row r="231" spans="34:37" hidden="1" x14ac:dyDescent="0.25">
      <c r="AH231" s="35" t="s">
        <v>204</v>
      </c>
      <c r="AI231" s="35" t="s">
        <v>204</v>
      </c>
      <c r="AJ231" s="35" t="s">
        <v>204</v>
      </c>
      <c r="AK231" s="35" t="s">
        <v>204</v>
      </c>
    </row>
  </sheetData>
  <sheetProtection algorithmName="SHA-512" hashValue="0L4FS1fQDoIvnjjz7r3a6/LeUQBPYG7WJKlGHCKbGKf2bsGMqv6ZTgzKLKcVLZFRJ4GtEHY7491Bz1hLryW9Bw==" saltValue="f4eJo/KZb7bghEKClCHvuA==" spinCount="100000" sheet="1" objects="1" scenarios="1" formatCells="0" formatColumns="0" formatRows="0"/>
  <mergeCells count="41">
    <mergeCell ref="CA1:CF1"/>
    <mergeCell ref="CA3:CF3"/>
    <mergeCell ref="DM1:DM4"/>
    <mergeCell ref="DF1:DF4"/>
    <mergeCell ref="AM1:AN1"/>
    <mergeCell ref="CU1:CU4"/>
    <mergeCell ref="BD3:BF4"/>
    <mergeCell ref="BG1:BG4"/>
    <mergeCell ref="BY1:BY4"/>
    <mergeCell ref="CJ1:CJ4"/>
    <mergeCell ref="AQ1:AV1"/>
    <mergeCell ref="AQ3:AV3"/>
    <mergeCell ref="BI1:BN1"/>
    <mergeCell ref="BI3:BN3"/>
    <mergeCell ref="A142:B142"/>
    <mergeCell ref="A141:B141"/>
    <mergeCell ref="A118:B118"/>
    <mergeCell ref="A136:B136"/>
    <mergeCell ref="A130:B130"/>
    <mergeCell ref="A1:A4"/>
    <mergeCell ref="M2:V2"/>
    <mergeCell ref="A61:B61"/>
    <mergeCell ref="A137:B137"/>
    <mergeCell ref="A119:B119"/>
    <mergeCell ref="A117:B117"/>
    <mergeCell ref="A95:B95"/>
    <mergeCell ref="AI1:AI4"/>
    <mergeCell ref="M1:V1"/>
    <mergeCell ref="AK1:AK4"/>
    <mergeCell ref="I3:K3"/>
    <mergeCell ref="B1:B4"/>
    <mergeCell ref="D3:F3"/>
    <mergeCell ref="C1:L1"/>
    <mergeCell ref="C2:L2"/>
    <mergeCell ref="AJ1:AJ4"/>
    <mergeCell ref="N3:P3"/>
    <mergeCell ref="S3:U3"/>
    <mergeCell ref="W1:AF1"/>
    <mergeCell ref="W2:AF2"/>
    <mergeCell ref="X3:Z3"/>
    <mergeCell ref="AC3:AE3"/>
  </mergeCells>
  <conditionalFormatting sqref="AG130 AG136 C96:C116 C61:F61 C121:C129 C132:C135 C138:C140 BD3 AX4:BC9 H61:K61 M61:P61 R61:U61 W61:Z61 AB61:AE61 AG61 C11:C12 C16 C72 C19:C60 C79:C94 C118:AG119 C142:AG142">
    <cfRule type="cellIs" dxfId="375" priority="409" operator="equal">
      <formula>0</formula>
    </cfRule>
  </conditionalFormatting>
  <conditionalFormatting sqref="AG141">
    <cfRule type="cellIs" dxfId="374" priority="408" operator="equal">
      <formula>0</formula>
    </cfRule>
  </conditionalFormatting>
  <conditionalFormatting sqref="AG141">
    <cfRule type="cellIs" dxfId="373" priority="406" operator="equal">
      <formula>0</formula>
    </cfRule>
  </conditionalFormatting>
  <conditionalFormatting sqref="AM10:AM142">
    <cfRule type="cellIs" dxfId="372" priority="379" operator="notBetween">
      <formula>$AM$2</formula>
      <formula>$AM$3</formula>
    </cfRule>
  </conditionalFormatting>
  <conditionalFormatting sqref="AL61:AL65 AL10:AL11 AL82:AL142">
    <cfRule type="cellIs" dxfId="371" priority="377" operator="between">
      <formula>$AL$2</formula>
      <formula>$AL$3</formula>
    </cfRule>
  </conditionalFormatting>
  <conditionalFormatting sqref="AL16">
    <cfRule type="cellIs" dxfId="370" priority="289" operator="between">
      <formula>$AL$2</formula>
      <formula>$AL$3</formula>
    </cfRule>
  </conditionalFormatting>
  <conditionalFormatting sqref="AL13">
    <cfRule type="cellIs" dxfId="369" priority="285" operator="between">
      <formula>$AL$2</formula>
      <formula>$AL$3</formula>
    </cfRule>
  </conditionalFormatting>
  <conditionalFormatting sqref="AL12">
    <cfRule type="cellIs" dxfId="368" priority="281" operator="between">
      <formula>$AL$2</formula>
      <formula>$AL$3</formula>
    </cfRule>
  </conditionalFormatting>
  <conditionalFormatting sqref="AL14">
    <cfRule type="cellIs" dxfId="367" priority="277" operator="between">
      <formula>$AL$2</formula>
      <formula>$AL$3</formula>
    </cfRule>
  </conditionalFormatting>
  <conditionalFormatting sqref="AL15">
    <cfRule type="cellIs" dxfId="366" priority="273" operator="between">
      <formula>$AL$2</formula>
      <formula>$AL$3</formula>
    </cfRule>
  </conditionalFormatting>
  <conditionalFormatting sqref="AL17">
    <cfRule type="cellIs" dxfId="365" priority="269" operator="between">
      <formula>$AL$2</formula>
      <formula>$AL$3</formula>
    </cfRule>
  </conditionalFormatting>
  <conditionalFormatting sqref="AL18">
    <cfRule type="cellIs" dxfId="364" priority="261" operator="between">
      <formula>$AL$2</formula>
      <formula>$AL$3</formula>
    </cfRule>
  </conditionalFormatting>
  <conditionalFormatting sqref="AL22:AL23">
    <cfRule type="cellIs" dxfId="363" priority="257" operator="between">
      <formula>$AL$2</formula>
      <formula>$AL$3</formula>
    </cfRule>
  </conditionalFormatting>
  <conditionalFormatting sqref="AL19:AL20">
    <cfRule type="cellIs" dxfId="362" priority="253" operator="between">
      <formula>$AL$2</formula>
      <formula>$AL$3</formula>
    </cfRule>
  </conditionalFormatting>
  <conditionalFormatting sqref="AL21">
    <cfRule type="cellIs" dxfId="361" priority="249" operator="between">
      <formula>$AL$2</formula>
      <formula>$AL$3</formula>
    </cfRule>
  </conditionalFormatting>
  <conditionalFormatting sqref="AL24">
    <cfRule type="cellIs" dxfId="360" priority="245" operator="between">
      <formula>$AL$2</formula>
      <formula>$AL$3</formula>
    </cfRule>
  </conditionalFormatting>
  <conditionalFormatting sqref="AL26">
    <cfRule type="cellIs" dxfId="359" priority="241" operator="between">
      <formula>$AL$2</formula>
      <formula>$AL$3</formula>
    </cfRule>
  </conditionalFormatting>
  <conditionalFormatting sqref="AL31">
    <cfRule type="cellIs" dxfId="358" priority="233" operator="between">
      <formula>$AL$2</formula>
      <formula>$AL$3</formula>
    </cfRule>
  </conditionalFormatting>
  <conditionalFormatting sqref="AL30">
    <cfRule type="cellIs" dxfId="357" priority="229" operator="between">
      <formula>$AL$2</formula>
      <formula>$AL$3</formula>
    </cfRule>
  </conditionalFormatting>
  <conditionalFormatting sqref="AL27:AL29">
    <cfRule type="cellIs" dxfId="356" priority="225" operator="between">
      <formula>$AL$2</formula>
      <formula>$AL$3</formula>
    </cfRule>
  </conditionalFormatting>
  <conditionalFormatting sqref="AL32">
    <cfRule type="cellIs" dxfId="355" priority="217" operator="between">
      <formula>$AL$2</formula>
      <formula>$AL$3</formula>
    </cfRule>
  </conditionalFormatting>
  <conditionalFormatting sqref="AL33:AL60">
    <cfRule type="cellIs" dxfId="354" priority="213" operator="between">
      <formula>$AL$2</formula>
      <formula>$AL$3</formula>
    </cfRule>
  </conditionalFormatting>
  <conditionalFormatting sqref="AL66">
    <cfRule type="cellIs" dxfId="353" priority="205" operator="between">
      <formula>$AL$2</formula>
      <formula>$AL$3</formula>
    </cfRule>
  </conditionalFormatting>
  <conditionalFormatting sqref="AL67">
    <cfRule type="cellIs" dxfId="352" priority="201" operator="between">
      <formula>$AL$2</formula>
      <formula>$AL$3</formula>
    </cfRule>
  </conditionalFormatting>
  <conditionalFormatting sqref="AL68:AL69">
    <cfRule type="cellIs" dxfId="351" priority="181" operator="between">
      <formula>$AL$2</formula>
      <formula>$AL$3</formula>
    </cfRule>
  </conditionalFormatting>
  <conditionalFormatting sqref="AL70:AL71">
    <cfRule type="cellIs" dxfId="350" priority="177" operator="between">
      <formula>$AL$2</formula>
      <formula>$AL$3</formula>
    </cfRule>
  </conditionalFormatting>
  <conditionalFormatting sqref="AL72:AL73">
    <cfRule type="cellIs" dxfId="349" priority="173" operator="between">
      <formula>$AL$2</formula>
      <formula>$AL$3</formula>
    </cfRule>
  </conditionalFormatting>
  <conditionalFormatting sqref="AL74">
    <cfRule type="cellIs" dxfId="348" priority="169" operator="between">
      <formula>$AL$2</formula>
      <formula>$AL$3</formula>
    </cfRule>
  </conditionalFormatting>
  <conditionalFormatting sqref="AL76">
    <cfRule type="cellIs" dxfId="347" priority="165" operator="between">
      <formula>$AL$2</formula>
      <formula>$AL$3</formula>
    </cfRule>
  </conditionalFormatting>
  <conditionalFormatting sqref="AL75">
    <cfRule type="cellIs" dxfId="346" priority="161" operator="between">
      <formula>$AL$2</formula>
      <formula>$AL$3</formula>
    </cfRule>
  </conditionalFormatting>
  <conditionalFormatting sqref="AL77:AL81">
    <cfRule type="cellIs" dxfId="345" priority="157" operator="between">
      <formula>$AL$2</formula>
      <formula>$AL$3</formula>
    </cfRule>
  </conditionalFormatting>
  <conditionalFormatting sqref="AL25">
    <cfRule type="cellIs" dxfId="344" priority="149" operator="between">
      <formula>$AL$2</formula>
      <formula>$AL$3</formula>
    </cfRule>
  </conditionalFormatting>
  <conditionalFormatting sqref="C95:F95 H95:K95 M95:P95 R95:U95 W95:Z95 AB95:AE95">
    <cfRule type="cellIs" dxfId="343" priority="135" operator="equal">
      <formula>0</formula>
    </cfRule>
  </conditionalFormatting>
  <conditionalFormatting sqref="C117:F117 H117:K117 M117:P117 R117:U117 W117:Z117 AB117:AE117">
    <cfRule type="cellIs" dxfId="342" priority="134" operator="equal">
      <formula>0</formula>
    </cfRule>
  </conditionalFormatting>
  <conditionalFormatting sqref="C130:F130 H130:K130 M130:P130 R130:U130 W130:Z130 AB130:AE130">
    <cfRule type="cellIs" dxfId="341" priority="133" operator="equal">
      <formula>0</formula>
    </cfRule>
  </conditionalFormatting>
  <conditionalFormatting sqref="C136:F136 H136:K136 M136:P136 R136:U136 W136:Z136 AB136:AE136">
    <cfRule type="cellIs" dxfId="340" priority="132" operator="equal">
      <formula>0</formula>
    </cfRule>
  </conditionalFormatting>
  <conditionalFormatting sqref="C141:F141 H141:K141 M141:P141 R141:U141 W141:Z141 AB141:AE141">
    <cfRule type="cellIs" dxfId="339" priority="131" operator="equal">
      <formula>0</formula>
    </cfRule>
  </conditionalFormatting>
  <conditionalFormatting sqref="CA4:CF9">
    <cfRule type="cellIs" dxfId="338" priority="128" operator="equal">
      <formula>0</formula>
    </cfRule>
  </conditionalFormatting>
  <conditionalFormatting sqref="CL4:CQ9">
    <cfRule type="cellIs" dxfId="337" priority="127" operator="equal">
      <formula>0</formula>
    </cfRule>
  </conditionalFormatting>
  <conditionalFormatting sqref="AX2">
    <cfRule type="cellIs" dxfId="336" priority="126" operator="greaterThan">
      <formula>2</formula>
    </cfRule>
  </conditionalFormatting>
  <conditionalFormatting sqref="AY2:BC2">
    <cfRule type="cellIs" dxfId="335" priority="125" operator="greaterThan">
      <formula>2</formula>
    </cfRule>
  </conditionalFormatting>
  <conditionalFormatting sqref="BP2:BU2">
    <cfRule type="cellIs" dxfId="334" priority="124" operator="greaterThan">
      <formula>2</formula>
    </cfRule>
  </conditionalFormatting>
  <conditionalFormatting sqref="BP4:BU9">
    <cfRule type="cellIs" dxfId="333" priority="123" operator="equal">
      <formula>0</formula>
    </cfRule>
  </conditionalFormatting>
  <conditionalFormatting sqref="G61">
    <cfRule type="cellIs" dxfId="332" priority="102" operator="equal">
      <formula>0</formula>
    </cfRule>
  </conditionalFormatting>
  <conditionalFormatting sqref="L61">
    <cfRule type="cellIs" dxfId="331" priority="101" operator="equal">
      <formula>0</formula>
    </cfRule>
  </conditionalFormatting>
  <conditionalFormatting sqref="Q61">
    <cfRule type="cellIs" dxfId="330" priority="100" operator="equal">
      <formula>0</formula>
    </cfRule>
  </conditionalFormatting>
  <conditionalFormatting sqref="V61">
    <cfRule type="cellIs" dxfId="329" priority="99" operator="equal">
      <formula>0</formula>
    </cfRule>
  </conditionalFormatting>
  <conditionalFormatting sqref="AA61">
    <cfRule type="cellIs" dxfId="328" priority="98" operator="equal">
      <formula>0</formula>
    </cfRule>
  </conditionalFormatting>
  <conditionalFormatting sqref="AF61">
    <cfRule type="cellIs" dxfId="327" priority="97" operator="equal">
      <formula>0</formula>
    </cfRule>
  </conditionalFormatting>
  <conditionalFormatting sqref="G95">
    <cfRule type="cellIs" dxfId="326" priority="92" operator="equal">
      <formula>0</formula>
    </cfRule>
  </conditionalFormatting>
  <conditionalFormatting sqref="L95">
    <cfRule type="cellIs" dxfId="325" priority="91" operator="equal">
      <formula>0</formula>
    </cfRule>
  </conditionalFormatting>
  <conditionalFormatting sqref="Q95">
    <cfRule type="cellIs" dxfId="324" priority="90" operator="equal">
      <formula>0</formula>
    </cfRule>
  </conditionalFormatting>
  <conditionalFormatting sqref="V95">
    <cfRule type="cellIs" dxfId="323" priority="89" operator="equal">
      <formula>0</formula>
    </cfRule>
  </conditionalFormatting>
  <conditionalFormatting sqref="AA95">
    <cfRule type="cellIs" dxfId="322" priority="88" operator="equal">
      <formula>0</formula>
    </cfRule>
  </conditionalFormatting>
  <conditionalFormatting sqref="AF95">
    <cfRule type="cellIs" dxfId="321" priority="87" operator="equal">
      <formula>0</formula>
    </cfRule>
  </conditionalFormatting>
  <conditionalFormatting sqref="G117">
    <cfRule type="cellIs" dxfId="320" priority="82" operator="equal">
      <formula>0</formula>
    </cfRule>
  </conditionalFormatting>
  <conditionalFormatting sqref="L117">
    <cfRule type="cellIs" dxfId="319" priority="81" operator="equal">
      <formula>0</formula>
    </cfRule>
  </conditionalFormatting>
  <conditionalFormatting sqref="Q117">
    <cfRule type="cellIs" dxfId="318" priority="80" operator="equal">
      <formula>0</formula>
    </cfRule>
  </conditionalFormatting>
  <conditionalFormatting sqref="V117">
    <cfRule type="cellIs" dxfId="317" priority="79" operator="equal">
      <formula>0</formula>
    </cfRule>
  </conditionalFormatting>
  <conditionalFormatting sqref="AA117">
    <cfRule type="cellIs" dxfId="316" priority="78" operator="equal">
      <formula>0</formula>
    </cfRule>
  </conditionalFormatting>
  <conditionalFormatting sqref="AF117">
    <cfRule type="cellIs" dxfId="315" priority="77" operator="equal">
      <formula>0</formula>
    </cfRule>
  </conditionalFormatting>
  <conditionalFormatting sqref="G130">
    <cfRule type="cellIs" dxfId="314" priority="72" operator="equal">
      <formula>0</formula>
    </cfRule>
  </conditionalFormatting>
  <conditionalFormatting sqref="L130">
    <cfRule type="cellIs" dxfId="313" priority="71" operator="equal">
      <formula>0</formula>
    </cfRule>
  </conditionalFormatting>
  <conditionalFormatting sqref="Q130">
    <cfRule type="cellIs" dxfId="312" priority="70" operator="equal">
      <formula>0</formula>
    </cfRule>
  </conditionalFormatting>
  <conditionalFormatting sqref="V130">
    <cfRule type="cellIs" dxfId="311" priority="69" operator="equal">
      <formula>0</formula>
    </cfRule>
  </conditionalFormatting>
  <conditionalFormatting sqref="AA130">
    <cfRule type="cellIs" dxfId="310" priority="68" operator="equal">
      <formula>0</formula>
    </cfRule>
  </conditionalFormatting>
  <conditionalFormatting sqref="AF130">
    <cfRule type="cellIs" dxfId="309" priority="67" operator="equal">
      <formula>0</formula>
    </cfRule>
  </conditionalFormatting>
  <conditionalFormatting sqref="G136">
    <cfRule type="cellIs" dxfId="308" priority="62" operator="equal">
      <formula>0</formula>
    </cfRule>
  </conditionalFormatting>
  <conditionalFormatting sqref="L136">
    <cfRule type="cellIs" dxfId="307" priority="61" operator="equal">
      <formula>0</formula>
    </cfRule>
  </conditionalFormatting>
  <conditionalFormatting sqref="Q136">
    <cfRule type="cellIs" dxfId="306" priority="60" operator="equal">
      <formula>0</formula>
    </cfRule>
  </conditionalFormatting>
  <conditionalFormatting sqref="V136">
    <cfRule type="cellIs" dxfId="305" priority="59" operator="equal">
      <formula>0</formula>
    </cfRule>
  </conditionalFormatting>
  <conditionalFormatting sqref="AA136">
    <cfRule type="cellIs" dxfId="304" priority="58" operator="equal">
      <formula>0</formula>
    </cfRule>
  </conditionalFormatting>
  <conditionalFormatting sqref="AF136">
    <cfRule type="cellIs" dxfId="303" priority="57" operator="equal">
      <formula>0</formula>
    </cfRule>
  </conditionalFormatting>
  <conditionalFormatting sqref="G141">
    <cfRule type="cellIs" dxfId="302" priority="52" operator="equal">
      <formula>0</formula>
    </cfRule>
  </conditionalFormatting>
  <conditionalFormatting sqref="L141">
    <cfRule type="cellIs" dxfId="301" priority="51" operator="equal">
      <formula>0</formula>
    </cfRule>
  </conditionalFormatting>
  <conditionalFormatting sqref="Q141">
    <cfRule type="cellIs" dxfId="300" priority="50" operator="equal">
      <formula>0</formula>
    </cfRule>
  </conditionalFormatting>
  <conditionalFormatting sqref="V141">
    <cfRule type="cellIs" dxfId="299" priority="49" operator="equal">
      <formula>0</formula>
    </cfRule>
  </conditionalFormatting>
  <conditionalFormatting sqref="AA141">
    <cfRule type="cellIs" dxfId="298" priority="48" operator="equal">
      <formula>0</formula>
    </cfRule>
  </conditionalFormatting>
  <conditionalFormatting sqref="AF141">
    <cfRule type="cellIs" dxfId="297" priority="47" operator="equal">
      <formula>0</formula>
    </cfRule>
  </conditionalFormatting>
  <conditionalFormatting sqref="AH16 AH72 AH10 AH19:AH64 AH79:AH143 AI10:AK143">
    <cfRule type="cellIs" dxfId="296" priority="40" operator="equal">
      <formula>0</formula>
    </cfRule>
  </conditionalFormatting>
  <conditionalFormatting sqref="AH11:AH12">
    <cfRule type="cellIs" dxfId="295" priority="16" operator="equal">
      <formula>0</formula>
    </cfRule>
  </conditionalFormatting>
  <conditionalFormatting sqref="C11:C13">
    <cfRule type="cellIs" dxfId="294" priority="15" operator="equal">
      <formula>0</formula>
    </cfRule>
  </conditionalFormatting>
  <conditionalFormatting sqref="AH11:AH13">
    <cfRule type="cellIs" dxfId="293" priority="14" operator="equal">
      <formula>0</formula>
    </cfRule>
  </conditionalFormatting>
  <conditionalFormatting sqref="C17:C18">
    <cfRule type="cellIs" dxfId="292" priority="11" operator="equal">
      <formula>0</formula>
    </cfRule>
  </conditionalFormatting>
  <conditionalFormatting sqref="AH17:AH18">
    <cfRule type="cellIs" dxfId="291" priority="10" operator="equal">
      <formula>0</formula>
    </cfRule>
  </conditionalFormatting>
  <conditionalFormatting sqref="C14:C15">
    <cfRule type="cellIs" dxfId="290" priority="9" operator="equal">
      <formula>0</formula>
    </cfRule>
  </conditionalFormatting>
  <conditionalFormatting sqref="AH14:AH15">
    <cfRule type="cellIs" dxfId="289" priority="8" operator="equal">
      <formula>0</formula>
    </cfRule>
  </conditionalFormatting>
  <conditionalFormatting sqref="C73:C78">
    <cfRule type="cellIs" dxfId="288" priority="7" operator="equal">
      <formula>0</formula>
    </cfRule>
  </conditionalFormatting>
  <conditionalFormatting sqref="AH73:AH78">
    <cfRule type="cellIs" dxfId="287" priority="6" operator="equal">
      <formula>0</formula>
    </cfRule>
  </conditionalFormatting>
  <conditionalFormatting sqref="C65">
    <cfRule type="cellIs" dxfId="286" priority="5" operator="equal">
      <formula>0</formula>
    </cfRule>
  </conditionalFormatting>
  <conditionalFormatting sqref="AH65">
    <cfRule type="cellIs" dxfId="285" priority="4" operator="equal">
      <formula>0</formula>
    </cfRule>
  </conditionalFormatting>
  <conditionalFormatting sqref="C66:C71">
    <cfRule type="cellIs" dxfId="284" priority="3" operator="equal">
      <formula>0</formula>
    </cfRule>
  </conditionalFormatting>
  <conditionalFormatting sqref="AH66:AH71">
    <cfRule type="cellIs" dxfId="283" priority="2" operator="equal">
      <formula>0</formula>
    </cfRule>
  </conditionalFormatting>
  <dataValidations count="3">
    <dataValidation type="list" allowBlank="1" showInputMessage="1" showErrorMessage="1" errorTitle="ОШИБКА!" error="Сокращённое название кафедры должна быть из списка всех кафедр, или &quot;0&quot;, или &quot;СБК&quot;1-10" sqref="AH11:AH142 AI11:AI142 AJ11:AJ142">
      <formula1>Kafedry</formula1>
    </dataValidation>
    <dataValidation type="list" errorStyle="warning" allowBlank="1" showInputMessage="1" showErrorMessage="1" errorTitle="ОШИБКА!" error="Вводимое значение должно быть сокращённым названием кафедры из списка всех кафедр, или &quot;0&quot;, или набором сокращений кафедр через пробел." sqref="AK11:AK142">
      <formula1>Kafedry</formula1>
    </dataValidation>
    <dataValidation allowBlank="1" showInputMessage="1" showErrorMessage="1" sqref="AI10 AJ10 AK10"/>
  </dataValidations>
  <printOptions gridLines="1"/>
  <pageMargins left="0.27559055118110237" right="0.27559055118110237" top="0.78740157480314965" bottom="0.2755905511811023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5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U3" sqref="U3"/>
    </sheetView>
  </sheetViews>
  <sheetFormatPr defaultRowHeight="15" x14ac:dyDescent="0.25"/>
  <cols>
    <col min="1" max="1" width="9.28515625" customWidth="1"/>
    <col min="2" max="2" width="29.7109375" customWidth="1"/>
    <col min="3" max="3" width="6.28515625" customWidth="1"/>
    <col min="4" max="4" width="4.85546875" customWidth="1"/>
    <col min="5" max="5" width="3.5703125" customWidth="1"/>
    <col min="6" max="6" width="4.7109375" customWidth="1"/>
    <col min="7" max="7" width="4.5703125" customWidth="1"/>
    <col min="8" max="8" width="5" customWidth="1"/>
    <col min="9" max="11" width="4.42578125" customWidth="1"/>
    <col min="12" max="12" width="3.42578125" customWidth="1"/>
    <col min="13" max="13" width="4.140625" customWidth="1"/>
    <col min="14" max="14" width="3.28515625" customWidth="1"/>
    <col min="15" max="16" width="3.7109375" customWidth="1"/>
    <col min="17" max="17" width="3" customWidth="1"/>
    <col min="18" max="18" width="3.28515625" customWidth="1"/>
    <col min="19" max="21" width="3" customWidth="1"/>
    <col min="22" max="22" width="3.28515625" customWidth="1"/>
    <col min="23" max="25" width="3" customWidth="1"/>
    <col min="26" max="26" width="3.28515625" customWidth="1"/>
    <col min="27" max="29" width="3" customWidth="1"/>
    <col min="30" max="30" width="3.5703125" hidden="1" customWidth="1"/>
    <col min="31" max="37" width="3" hidden="1" customWidth="1"/>
    <col min="38" max="38" width="1.85546875" customWidth="1"/>
    <col min="39" max="39" width="9.28515625" style="35" customWidth="1"/>
  </cols>
  <sheetData>
    <row r="1" spans="1:39" ht="23.25" customHeight="1" x14ac:dyDescent="0.25">
      <c r="A1" s="362" t="s">
        <v>28</v>
      </c>
      <c r="B1" s="361" t="s">
        <v>27</v>
      </c>
      <c r="C1" s="361" t="s">
        <v>26</v>
      </c>
      <c r="D1" s="361"/>
      <c r="E1" s="361"/>
      <c r="F1" s="361"/>
      <c r="G1" s="362" t="s">
        <v>25</v>
      </c>
      <c r="H1" s="361" t="s">
        <v>24</v>
      </c>
      <c r="I1" s="361"/>
      <c r="J1" s="361"/>
      <c r="K1" s="361"/>
      <c r="L1" s="361"/>
      <c r="M1" s="361"/>
      <c r="N1" s="361" t="s">
        <v>23</v>
      </c>
      <c r="O1" s="361"/>
      <c r="P1" s="361"/>
      <c r="Q1" s="361"/>
      <c r="R1" s="361"/>
      <c r="S1" s="361"/>
      <c r="T1" s="361"/>
      <c r="U1" s="361"/>
      <c r="V1" s="361" t="s">
        <v>23</v>
      </c>
      <c r="W1" s="361"/>
      <c r="X1" s="361"/>
      <c r="Y1" s="361"/>
      <c r="Z1" s="361"/>
      <c r="AA1" s="361"/>
      <c r="AB1" s="361"/>
      <c r="AC1" s="361"/>
      <c r="AD1" s="361" t="s">
        <v>23</v>
      </c>
      <c r="AE1" s="361"/>
      <c r="AF1" s="361"/>
      <c r="AG1" s="361"/>
      <c r="AH1" s="361"/>
      <c r="AI1" s="361"/>
      <c r="AJ1" s="361"/>
      <c r="AK1" s="361"/>
      <c r="AL1" s="46"/>
      <c r="AM1" s="376" t="s">
        <v>303</v>
      </c>
    </row>
    <row r="2" spans="1:39" ht="15" customHeight="1" x14ac:dyDescent="0.25">
      <c r="A2" s="362"/>
      <c r="B2" s="361"/>
      <c r="C2" s="361"/>
      <c r="D2" s="361"/>
      <c r="E2" s="361"/>
      <c r="F2" s="361"/>
      <c r="G2" s="362"/>
      <c r="H2" s="377" t="s">
        <v>21</v>
      </c>
      <c r="I2" s="361" t="s">
        <v>328</v>
      </c>
      <c r="J2" s="361"/>
      <c r="K2" s="361"/>
      <c r="L2" s="361"/>
      <c r="M2" s="362" t="s">
        <v>20</v>
      </c>
      <c r="N2" s="361" t="s">
        <v>5</v>
      </c>
      <c r="O2" s="361"/>
      <c r="P2" s="361"/>
      <c r="Q2" s="361"/>
      <c r="R2" s="361"/>
      <c r="S2" s="361"/>
      <c r="T2" s="361"/>
      <c r="U2" s="361"/>
      <c r="V2" s="361" t="s">
        <v>4</v>
      </c>
      <c r="W2" s="361"/>
      <c r="X2" s="361"/>
      <c r="Y2" s="361"/>
      <c r="Z2" s="361"/>
      <c r="AA2" s="361"/>
      <c r="AB2" s="361"/>
      <c r="AC2" s="361"/>
      <c r="AD2" s="361" t="s">
        <v>3</v>
      </c>
      <c r="AE2" s="361"/>
      <c r="AF2" s="361"/>
      <c r="AG2" s="361"/>
      <c r="AH2" s="361"/>
      <c r="AI2" s="361"/>
      <c r="AJ2" s="361"/>
      <c r="AK2" s="361"/>
      <c r="AL2" s="46"/>
      <c r="AM2" s="376"/>
    </row>
    <row r="3" spans="1:39" ht="32.25" customHeight="1" x14ac:dyDescent="0.25">
      <c r="A3" s="362"/>
      <c r="B3" s="361"/>
      <c r="C3" s="361"/>
      <c r="D3" s="361"/>
      <c r="E3" s="361"/>
      <c r="F3" s="361"/>
      <c r="G3" s="362"/>
      <c r="H3" s="377"/>
      <c r="I3" s="361"/>
      <c r="J3" s="361"/>
      <c r="K3" s="361"/>
      <c r="L3" s="361"/>
      <c r="M3" s="362"/>
      <c r="N3" s="200">
        <v>1</v>
      </c>
      <c r="O3" s="361" t="s">
        <v>90</v>
      </c>
      <c r="P3" s="361"/>
      <c r="Q3" s="200">
        <f>Base!G3</f>
        <v>18</v>
      </c>
      <c r="R3" s="200">
        <f>N3+1</f>
        <v>2</v>
      </c>
      <c r="S3" s="361" t="s">
        <v>90</v>
      </c>
      <c r="T3" s="361"/>
      <c r="U3" s="200">
        <f>Base!L3</f>
        <v>12</v>
      </c>
      <c r="V3" s="278">
        <f>R3+1</f>
        <v>3</v>
      </c>
      <c r="W3" s="361" t="s">
        <v>90</v>
      </c>
      <c r="X3" s="361"/>
      <c r="Y3" s="278">
        <f>Base!Q3</f>
        <v>18</v>
      </c>
      <c r="Z3" s="278">
        <f>V3+1</f>
        <v>4</v>
      </c>
      <c r="AA3" s="361" t="s">
        <v>90</v>
      </c>
      <c r="AB3" s="361"/>
      <c r="AC3" s="278">
        <f>Base!V3</f>
        <v>0</v>
      </c>
      <c r="AD3" s="278">
        <f>Z3+1</f>
        <v>5</v>
      </c>
      <c r="AE3" s="361" t="s">
        <v>90</v>
      </c>
      <c r="AF3" s="361"/>
      <c r="AG3" s="278">
        <f>Base!AA3</f>
        <v>0</v>
      </c>
      <c r="AH3" s="278">
        <f>AD3+1</f>
        <v>6</v>
      </c>
      <c r="AI3" s="361" t="s">
        <v>90</v>
      </c>
      <c r="AJ3" s="361"/>
      <c r="AK3" s="278">
        <f>Base!AF3</f>
        <v>0</v>
      </c>
      <c r="AL3" s="46"/>
      <c r="AM3" s="376"/>
    </row>
    <row r="4" spans="1:39" ht="64.5" customHeight="1" x14ac:dyDescent="0.25">
      <c r="A4" s="362"/>
      <c r="B4" s="361"/>
      <c r="C4" s="202" t="s">
        <v>18</v>
      </c>
      <c r="D4" s="202" t="s">
        <v>17</v>
      </c>
      <c r="E4" s="202" t="s">
        <v>16</v>
      </c>
      <c r="F4" s="202" t="s">
        <v>327</v>
      </c>
      <c r="G4" s="362"/>
      <c r="H4" s="377"/>
      <c r="I4" s="229" t="s">
        <v>15</v>
      </c>
      <c r="J4" s="202" t="s">
        <v>14</v>
      </c>
      <c r="K4" s="202" t="s">
        <v>13</v>
      </c>
      <c r="L4" s="202" t="s">
        <v>12</v>
      </c>
      <c r="M4" s="362"/>
      <c r="N4" s="202" t="s">
        <v>89</v>
      </c>
      <c r="O4" s="202" t="str">
        <f>$J4</f>
        <v>Лекции</v>
      </c>
      <c r="P4" s="202" t="str">
        <f>$K4</f>
        <v>Практические</v>
      </c>
      <c r="Q4" s="202" t="str">
        <f>$L4</f>
        <v>Лабораторные</v>
      </c>
      <c r="R4" s="202" t="str">
        <f t="shared" ref="R4:AK4" si="0">N4</f>
        <v>ЗЕ</v>
      </c>
      <c r="S4" s="202" t="str">
        <f t="shared" si="0"/>
        <v>Лекции</v>
      </c>
      <c r="T4" s="202" t="str">
        <f t="shared" si="0"/>
        <v>Практические</v>
      </c>
      <c r="U4" s="202" t="str">
        <f t="shared" si="0"/>
        <v>Лабораторные</v>
      </c>
      <c r="V4" s="279" t="str">
        <f t="shared" si="0"/>
        <v>ЗЕ</v>
      </c>
      <c r="W4" s="279" t="str">
        <f t="shared" si="0"/>
        <v>Лекции</v>
      </c>
      <c r="X4" s="279" t="str">
        <f t="shared" si="0"/>
        <v>Практические</v>
      </c>
      <c r="Y4" s="279" t="str">
        <f t="shared" si="0"/>
        <v>Лабораторные</v>
      </c>
      <c r="Z4" s="279" t="str">
        <f t="shared" si="0"/>
        <v>ЗЕ</v>
      </c>
      <c r="AA4" s="279" t="str">
        <f t="shared" si="0"/>
        <v>Лекции</v>
      </c>
      <c r="AB4" s="279" t="str">
        <f t="shared" si="0"/>
        <v>Практические</v>
      </c>
      <c r="AC4" s="279" t="str">
        <f t="shared" si="0"/>
        <v>Лабораторные</v>
      </c>
      <c r="AD4" s="279" t="str">
        <f t="shared" si="0"/>
        <v>ЗЕ</v>
      </c>
      <c r="AE4" s="279" t="str">
        <f t="shared" si="0"/>
        <v>Лекции</v>
      </c>
      <c r="AF4" s="279" t="str">
        <f t="shared" si="0"/>
        <v>Практические</v>
      </c>
      <c r="AG4" s="279" t="str">
        <f t="shared" si="0"/>
        <v>Лабораторные</v>
      </c>
      <c r="AH4" s="279" t="str">
        <f t="shared" si="0"/>
        <v>ЗЕ</v>
      </c>
      <c r="AI4" s="279" t="str">
        <f t="shared" si="0"/>
        <v>Лекции</v>
      </c>
      <c r="AJ4" s="279" t="str">
        <f t="shared" si="0"/>
        <v>Практические</v>
      </c>
      <c r="AK4" s="279" t="str">
        <f t="shared" si="0"/>
        <v>Лабораторные</v>
      </c>
      <c r="AL4" s="49"/>
      <c r="AM4" s="376"/>
    </row>
    <row r="5" spans="1:39" ht="5.25" customHeight="1" thickBot="1" x14ac:dyDescent="0.3">
      <c r="A5" s="196"/>
      <c r="B5" s="195"/>
      <c r="C5" s="196"/>
      <c r="D5" s="196"/>
      <c r="E5" s="196"/>
      <c r="F5" s="196"/>
      <c r="G5" s="196"/>
      <c r="H5" s="197"/>
      <c r="I5" s="197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9"/>
    </row>
    <row r="6" spans="1:39" ht="15.75" thickBot="1" x14ac:dyDescent="0.3">
      <c r="A6" s="196"/>
      <c r="B6" s="212" t="str">
        <f>Base!B6</f>
        <v>Итого</v>
      </c>
      <c r="C6" s="213">
        <f t="shared" ref="C6:AK6" ca="1" si="1">C8+C120+C131</f>
        <v>0</v>
      </c>
      <c r="D6" s="213">
        <f t="shared" ca="1" si="1"/>
        <v>7</v>
      </c>
      <c r="E6" s="213">
        <f t="shared" ca="1" si="1"/>
        <v>0</v>
      </c>
      <c r="F6" s="213">
        <f t="shared" ca="1" si="1"/>
        <v>0</v>
      </c>
      <c r="G6" s="213">
        <f t="shared" si="1"/>
        <v>54</v>
      </c>
      <c r="H6" s="213">
        <f t="shared" si="1"/>
        <v>1944</v>
      </c>
      <c r="I6" s="213">
        <f t="shared" si="1"/>
        <v>0</v>
      </c>
      <c r="J6" s="213">
        <f t="shared" si="1"/>
        <v>0</v>
      </c>
      <c r="K6" s="213">
        <f t="shared" si="1"/>
        <v>0</v>
      </c>
      <c r="L6" s="213">
        <f t="shared" si="1"/>
        <v>0</v>
      </c>
      <c r="M6" s="213">
        <f t="shared" si="1"/>
        <v>1944</v>
      </c>
      <c r="N6" s="213">
        <f t="shared" si="1"/>
        <v>5</v>
      </c>
      <c r="O6" s="213">
        <f t="shared" si="1"/>
        <v>0</v>
      </c>
      <c r="P6" s="213">
        <f t="shared" si="1"/>
        <v>0</v>
      </c>
      <c r="Q6" s="213">
        <f t="shared" si="1"/>
        <v>0</v>
      </c>
      <c r="R6" s="213">
        <f t="shared" si="1"/>
        <v>9</v>
      </c>
      <c r="S6" s="213">
        <f t="shared" si="1"/>
        <v>0</v>
      </c>
      <c r="T6" s="213">
        <f t="shared" si="1"/>
        <v>0</v>
      </c>
      <c r="U6" s="213">
        <f t="shared" si="1"/>
        <v>0</v>
      </c>
      <c r="V6" s="213">
        <f t="shared" si="1"/>
        <v>10</v>
      </c>
      <c r="W6" s="213">
        <f t="shared" si="1"/>
        <v>0</v>
      </c>
      <c r="X6" s="213">
        <f t="shared" si="1"/>
        <v>0</v>
      </c>
      <c r="Y6" s="213">
        <f t="shared" si="1"/>
        <v>0</v>
      </c>
      <c r="Z6" s="213">
        <f t="shared" si="1"/>
        <v>30</v>
      </c>
      <c r="AA6" s="213">
        <f t="shared" si="1"/>
        <v>0</v>
      </c>
      <c r="AB6" s="213">
        <f t="shared" si="1"/>
        <v>0</v>
      </c>
      <c r="AC6" s="213">
        <f t="shared" si="1"/>
        <v>0</v>
      </c>
      <c r="AD6" s="211">
        <f t="shared" si="1"/>
        <v>0</v>
      </c>
      <c r="AE6" s="211">
        <f t="shared" si="1"/>
        <v>0</v>
      </c>
      <c r="AF6" s="211">
        <f t="shared" si="1"/>
        <v>0</v>
      </c>
      <c r="AG6" s="211">
        <f t="shared" si="1"/>
        <v>0</v>
      </c>
      <c r="AH6" s="211">
        <f t="shared" si="1"/>
        <v>0</v>
      </c>
      <c r="AI6" s="211">
        <f t="shared" si="1"/>
        <v>0</v>
      </c>
      <c r="AJ6" s="211">
        <f t="shared" si="1"/>
        <v>0</v>
      </c>
      <c r="AK6" s="211">
        <f t="shared" si="1"/>
        <v>0</v>
      </c>
      <c r="AL6" s="109"/>
      <c r="AM6" s="199"/>
    </row>
    <row r="7" spans="1:39" ht="3.95" customHeight="1" thickBot="1" x14ac:dyDescent="0.3">
      <c r="A7" s="196"/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196"/>
      <c r="AE7" s="196"/>
      <c r="AF7" s="196"/>
      <c r="AG7" s="196"/>
      <c r="AH7" s="196"/>
      <c r="AI7" s="196"/>
      <c r="AJ7" s="196"/>
      <c r="AK7" s="196"/>
      <c r="AL7" s="196"/>
      <c r="AM7" s="199"/>
    </row>
    <row r="8" spans="1:39" ht="15.75" thickBot="1" x14ac:dyDescent="0.3">
      <c r="A8" s="375" t="str">
        <f>"Блок "&amp;Base!A8</f>
        <v>Блок 1 «Дисциплины (модули)»</v>
      </c>
      <c r="B8" s="375"/>
      <c r="C8" s="214">
        <f t="shared" ref="C8:AK8" ca="1" si="2">C10+C62</f>
        <v>0</v>
      </c>
      <c r="D8" s="214">
        <f t="shared" ca="1" si="2"/>
        <v>0</v>
      </c>
      <c r="E8" s="214">
        <f t="shared" ca="1" si="2"/>
        <v>0</v>
      </c>
      <c r="F8" s="214">
        <f t="shared" ca="1" si="2"/>
        <v>0</v>
      </c>
      <c r="G8" s="214">
        <f t="shared" si="2"/>
        <v>0</v>
      </c>
      <c r="H8" s="214">
        <f t="shared" si="2"/>
        <v>0</v>
      </c>
      <c r="I8" s="214">
        <f t="shared" si="2"/>
        <v>0</v>
      </c>
      <c r="J8" s="214">
        <f t="shared" si="2"/>
        <v>0</v>
      </c>
      <c r="K8" s="214">
        <f t="shared" si="2"/>
        <v>0</v>
      </c>
      <c r="L8" s="214">
        <f t="shared" si="2"/>
        <v>0</v>
      </c>
      <c r="M8" s="214">
        <f t="shared" si="2"/>
        <v>0</v>
      </c>
      <c r="N8" s="214">
        <f t="shared" si="2"/>
        <v>0</v>
      </c>
      <c r="O8" s="214">
        <f t="shared" si="2"/>
        <v>0</v>
      </c>
      <c r="P8" s="214">
        <f t="shared" si="2"/>
        <v>0</v>
      </c>
      <c r="Q8" s="214">
        <f t="shared" si="2"/>
        <v>0</v>
      </c>
      <c r="R8" s="214">
        <f t="shared" si="2"/>
        <v>0</v>
      </c>
      <c r="S8" s="214">
        <f t="shared" si="2"/>
        <v>0</v>
      </c>
      <c r="T8" s="214">
        <f t="shared" si="2"/>
        <v>0</v>
      </c>
      <c r="U8" s="214">
        <f t="shared" si="2"/>
        <v>0</v>
      </c>
      <c r="V8" s="214">
        <f t="shared" si="2"/>
        <v>0</v>
      </c>
      <c r="W8" s="214">
        <f t="shared" si="2"/>
        <v>0</v>
      </c>
      <c r="X8" s="214">
        <f t="shared" si="2"/>
        <v>0</v>
      </c>
      <c r="Y8" s="214">
        <f t="shared" si="2"/>
        <v>0</v>
      </c>
      <c r="Z8" s="214">
        <f t="shared" si="2"/>
        <v>0</v>
      </c>
      <c r="AA8" s="214">
        <f t="shared" si="2"/>
        <v>0</v>
      </c>
      <c r="AB8" s="214">
        <f t="shared" si="2"/>
        <v>0</v>
      </c>
      <c r="AC8" s="214">
        <f t="shared" si="2"/>
        <v>0</v>
      </c>
      <c r="AD8" s="214">
        <f t="shared" si="2"/>
        <v>0</v>
      </c>
      <c r="AE8" s="214">
        <f t="shared" si="2"/>
        <v>0</v>
      </c>
      <c r="AF8" s="214">
        <f t="shared" si="2"/>
        <v>0</v>
      </c>
      <c r="AG8" s="214">
        <f t="shared" si="2"/>
        <v>0</v>
      </c>
      <c r="AH8" s="214">
        <f t="shared" si="2"/>
        <v>0</v>
      </c>
      <c r="AI8" s="214">
        <f t="shared" si="2"/>
        <v>0</v>
      </c>
      <c r="AJ8" s="214">
        <f t="shared" si="2"/>
        <v>0</v>
      </c>
      <c r="AK8" s="214">
        <f t="shared" si="2"/>
        <v>0</v>
      </c>
      <c r="AM8" s="110"/>
    </row>
    <row r="9" spans="1:39" ht="3.95" customHeight="1" thickBot="1" x14ac:dyDescent="0.3">
      <c r="A9" s="222"/>
      <c r="B9" s="222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M9" s="193"/>
    </row>
    <row r="10" spans="1:39" ht="15" customHeight="1" thickBot="1" x14ac:dyDescent="0.3">
      <c r="A10" s="215" t="str">
        <f>Base!A10</f>
        <v>Б1.Б</v>
      </c>
      <c r="B10" s="237" t="str">
        <f>Base!B10</f>
        <v>Базовая часть</v>
      </c>
      <c r="C10" s="211">
        <f ca="1">COUNT(Base!AQ11:AV60)-COUNTIF(Base!AQ11:AV60,0)</f>
        <v>0</v>
      </c>
      <c r="D10" s="211">
        <f ca="1">COUNT(Base!BI11:BN60)-COUNTIF(Base!BI11:BN60,0)</f>
        <v>0</v>
      </c>
      <c r="E10" s="211">
        <f ca="1">COUNT(Base!CL11:CQ60)</f>
        <v>0</v>
      </c>
      <c r="F10" s="211">
        <f ca="1">COUNT(Base!CA11:CF60)</f>
        <v>0</v>
      </c>
      <c r="G10" s="211">
        <f t="shared" ref="G10:AK10" si="3">SUM(G11:G60)</f>
        <v>0</v>
      </c>
      <c r="H10" s="211">
        <f t="shared" si="3"/>
        <v>0</v>
      </c>
      <c r="I10" s="211">
        <f t="shared" si="3"/>
        <v>0</v>
      </c>
      <c r="J10" s="211">
        <f t="shared" si="3"/>
        <v>0</v>
      </c>
      <c r="K10" s="211">
        <f t="shared" si="3"/>
        <v>0</v>
      </c>
      <c r="L10" s="211">
        <f t="shared" si="3"/>
        <v>0</v>
      </c>
      <c r="M10" s="211">
        <f t="shared" si="3"/>
        <v>0</v>
      </c>
      <c r="N10" s="211">
        <f t="shared" si="3"/>
        <v>0</v>
      </c>
      <c r="O10" s="211">
        <f t="shared" si="3"/>
        <v>0</v>
      </c>
      <c r="P10" s="211">
        <f t="shared" si="3"/>
        <v>0</v>
      </c>
      <c r="Q10" s="211">
        <f t="shared" si="3"/>
        <v>0</v>
      </c>
      <c r="R10" s="216">
        <f t="shared" si="3"/>
        <v>0</v>
      </c>
      <c r="S10" s="211">
        <f t="shared" si="3"/>
        <v>0</v>
      </c>
      <c r="T10" s="211">
        <f t="shared" si="3"/>
        <v>0</v>
      </c>
      <c r="U10" s="211">
        <f t="shared" si="3"/>
        <v>0</v>
      </c>
      <c r="V10" s="211">
        <f t="shared" si="3"/>
        <v>0</v>
      </c>
      <c r="W10" s="211">
        <f t="shared" si="3"/>
        <v>0</v>
      </c>
      <c r="X10" s="211">
        <f t="shared" si="3"/>
        <v>0</v>
      </c>
      <c r="Y10" s="211">
        <f t="shared" si="3"/>
        <v>0</v>
      </c>
      <c r="Z10" s="211">
        <f t="shared" si="3"/>
        <v>0</v>
      </c>
      <c r="AA10" s="211">
        <f t="shared" si="3"/>
        <v>0</v>
      </c>
      <c r="AB10" s="211">
        <f t="shared" si="3"/>
        <v>0</v>
      </c>
      <c r="AC10" s="211">
        <f t="shared" si="3"/>
        <v>0</v>
      </c>
      <c r="AD10" s="211">
        <f t="shared" si="3"/>
        <v>0</v>
      </c>
      <c r="AE10" s="211">
        <f t="shared" si="3"/>
        <v>0</v>
      </c>
      <c r="AF10" s="211">
        <f t="shared" si="3"/>
        <v>0</v>
      </c>
      <c r="AG10" s="211">
        <f t="shared" si="3"/>
        <v>0</v>
      </c>
      <c r="AH10" s="211">
        <f t="shared" si="3"/>
        <v>0</v>
      </c>
      <c r="AI10" s="211">
        <f t="shared" si="3"/>
        <v>0</v>
      </c>
      <c r="AJ10" s="211">
        <f t="shared" si="3"/>
        <v>0</v>
      </c>
      <c r="AK10" s="211">
        <f t="shared" si="3"/>
        <v>0</v>
      </c>
      <c r="AL10" s="37"/>
      <c r="AM10" s="169"/>
    </row>
    <row r="11" spans="1:39" x14ac:dyDescent="0.25">
      <c r="A11" s="236" t="str">
        <f>Base!A11</f>
        <v>Б1.Б.1</v>
      </c>
      <c r="B11" s="234">
        <f>Base!B11</f>
        <v>0</v>
      </c>
      <c r="C11" s="233" t="str">
        <f ca="1">Base!BG11</f>
        <v/>
      </c>
      <c r="D11" s="233" t="str">
        <f ca="1">Base!BY11</f>
        <v/>
      </c>
      <c r="E11" s="233" t="str">
        <f ca="1">Base!CU11</f>
        <v/>
      </c>
      <c r="F11" s="233" t="str">
        <f ca="1">Base!CJ11</f>
        <v/>
      </c>
      <c r="G11" s="235">
        <f>N11+R11+V11+Z11+AD11+AH11</f>
        <v>0</v>
      </c>
      <c r="H11" s="233">
        <f>G11*36</f>
        <v>0</v>
      </c>
      <c r="I11" s="233">
        <f>SUM(J11:L11)</f>
        <v>0</v>
      </c>
      <c r="J11" s="233">
        <f>O11*$Q$3+S11*$U$3+W11*$Y$3+AA11*$AC$3+AE11*$AG$3+AI11*$AK$3</f>
        <v>0</v>
      </c>
      <c r="K11" s="233">
        <f>P11*$Q$3+T11*$U$3+X11*$Y$3+AB11*$AC$3+AF11*$AG$3+AJ11*$AK$3</f>
        <v>0</v>
      </c>
      <c r="L11" s="233">
        <f>Q11*$Q$3+U11*$U$3+Y11*$Y$3+AC11*$AC$3+AG11*$AG$3+AK11*$AK$3</f>
        <v>0</v>
      </c>
      <c r="M11" s="233">
        <f t="shared" ref="M11:M42" si="4">H11-I11</f>
        <v>0</v>
      </c>
      <c r="N11" s="233">
        <f>Base!C11</f>
        <v>0</v>
      </c>
      <c r="O11" s="233">
        <f>Base!D11</f>
        <v>0</v>
      </c>
      <c r="P11" s="233">
        <f>Base!E11</f>
        <v>0</v>
      </c>
      <c r="Q11" s="233">
        <f>Base!F11</f>
        <v>0</v>
      </c>
      <c r="R11" s="233">
        <f>Base!H11</f>
        <v>0</v>
      </c>
      <c r="S11" s="233">
        <f>Base!I11</f>
        <v>0</v>
      </c>
      <c r="T11" s="233">
        <f>Base!J11</f>
        <v>0</v>
      </c>
      <c r="U11" s="233">
        <f>Base!K11</f>
        <v>0</v>
      </c>
      <c r="V11" s="233">
        <f>Base!M11</f>
        <v>0</v>
      </c>
      <c r="W11" s="233">
        <f>Base!N11</f>
        <v>0</v>
      </c>
      <c r="X11" s="233">
        <f>Base!O11</f>
        <v>0</v>
      </c>
      <c r="Y11" s="233">
        <f>Base!P11</f>
        <v>0</v>
      </c>
      <c r="Z11" s="233">
        <f>Base!R11</f>
        <v>0</v>
      </c>
      <c r="AA11" s="233">
        <f>Base!S11</f>
        <v>0</v>
      </c>
      <c r="AB11" s="233">
        <f>Base!T11</f>
        <v>0</v>
      </c>
      <c r="AC11" s="5">
        <f>Base!U11</f>
        <v>0</v>
      </c>
      <c r="AD11" s="5">
        <f>Base!W11</f>
        <v>0</v>
      </c>
      <c r="AE11" s="5">
        <f>Base!X11</f>
        <v>0</v>
      </c>
      <c r="AF11" s="5">
        <f>Base!Y11</f>
        <v>0</v>
      </c>
      <c r="AG11" s="5">
        <f>Base!Z11</f>
        <v>0</v>
      </c>
      <c r="AH11" s="5">
        <f>Base!AB11</f>
        <v>0</v>
      </c>
      <c r="AI11" s="5">
        <f>Base!AC11</f>
        <v>0</v>
      </c>
      <c r="AJ11" s="5">
        <f>Base!AD11</f>
        <v>0</v>
      </c>
      <c r="AK11" s="5">
        <f>Base!AE11</f>
        <v>0</v>
      </c>
      <c r="AL11" s="45"/>
      <c r="AM11" s="157" t="str">
        <f>Base!DM11</f>
        <v/>
      </c>
    </row>
    <row r="12" spans="1:39" x14ac:dyDescent="0.25">
      <c r="A12" s="200" t="str">
        <f>Base!A12</f>
        <v>Б1.Б.2</v>
      </c>
      <c r="B12" s="230">
        <f>Base!B12</f>
        <v>0</v>
      </c>
      <c r="C12" s="5" t="str">
        <f ca="1">Base!BG12</f>
        <v/>
      </c>
      <c r="D12" s="5" t="str">
        <f ca="1">Base!BY12</f>
        <v/>
      </c>
      <c r="E12" s="5" t="str">
        <f ca="1">Base!CU12</f>
        <v/>
      </c>
      <c r="F12" s="5" t="str">
        <f ca="1">Base!CJ12</f>
        <v/>
      </c>
      <c r="G12" s="201">
        <f t="shared" ref="G12:G60" si="5">N12+R12+V12+Z12+AD12+AH12</f>
        <v>0</v>
      </c>
      <c r="H12" s="5">
        <f t="shared" ref="H12:H60" si="6">G12*36</f>
        <v>0</v>
      </c>
      <c r="I12" s="5">
        <f t="shared" ref="I12:I60" si="7">SUM(J12:L12)</f>
        <v>0</v>
      </c>
      <c r="J12" s="5">
        <f t="shared" ref="J12:J60" si="8">O12*$Q$3+S12*$U$3+W12*$Y$3+AA12*$AC$3+AE12*$AG$3+AI12*$AK$3</f>
        <v>0</v>
      </c>
      <c r="K12" s="5">
        <f t="shared" ref="K12:K60" si="9">P12*$Q$3+T12*$U$3+X12*$Y$3+AB12*$AC$3+AF12*$AG$3+AJ12*$AK$3</f>
        <v>0</v>
      </c>
      <c r="L12" s="5">
        <f t="shared" ref="L12:L60" si="10">Q12*$Q$3+U12*$U$3+Y12*$Y$3+AC12*$AC$3+AG12*$AG$3+AK12*$AK$3</f>
        <v>0</v>
      </c>
      <c r="M12" s="5">
        <f t="shared" si="4"/>
        <v>0</v>
      </c>
      <c r="N12" s="5">
        <f>Base!C12</f>
        <v>0</v>
      </c>
      <c r="O12" s="5">
        <f>Base!D12</f>
        <v>0</v>
      </c>
      <c r="P12" s="5">
        <f>Base!E12</f>
        <v>0</v>
      </c>
      <c r="Q12" s="5">
        <f>Base!F12</f>
        <v>0</v>
      </c>
      <c r="R12" s="5">
        <f>Base!H12</f>
        <v>0</v>
      </c>
      <c r="S12" s="5">
        <f>Base!I12</f>
        <v>0</v>
      </c>
      <c r="T12" s="5">
        <f>Base!J12</f>
        <v>0</v>
      </c>
      <c r="U12" s="5">
        <f>Base!K12</f>
        <v>0</v>
      </c>
      <c r="V12" s="5">
        <f>Base!M12</f>
        <v>0</v>
      </c>
      <c r="W12" s="5">
        <f>Base!N12</f>
        <v>0</v>
      </c>
      <c r="X12" s="5">
        <f>Base!O12</f>
        <v>0</v>
      </c>
      <c r="Y12" s="5">
        <f>Base!P12</f>
        <v>0</v>
      </c>
      <c r="Z12" s="5">
        <f>Base!R12</f>
        <v>0</v>
      </c>
      <c r="AA12" s="5">
        <f>Base!S12</f>
        <v>0</v>
      </c>
      <c r="AB12" s="5">
        <f>Base!T12</f>
        <v>0</v>
      </c>
      <c r="AC12" s="5">
        <f>Base!U12</f>
        <v>0</v>
      </c>
      <c r="AD12" s="5">
        <f>Base!W12</f>
        <v>0</v>
      </c>
      <c r="AE12" s="5">
        <f>Base!X12</f>
        <v>0</v>
      </c>
      <c r="AF12" s="5">
        <f>Base!Y12</f>
        <v>0</v>
      </c>
      <c r="AG12" s="5">
        <f>Base!Z12</f>
        <v>0</v>
      </c>
      <c r="AH12" s="5">
        <f>Base!AB12</f>
        <v>0</v>
      </c>
      <c r="AI12" s="5">
        <f>Base!AC12</f>
        <v>0</v>
      </c>
      <c r="AJ12" s="5">
        <f>Base!AD12</f>
        <v>0</v>
      </c>
      <c r="AK12" s="5">
        <f>Base!AE12</f>
        <v>0</v>
      </c>
      <c r="AL12" s="45"/>
      <c r="AM12" s="157" t="str">
        <f>Base!DM12</f>
        <v/>
      </c>
    </row>
    <row r="13" spans="1:39" x14ac:dyDescent="0.25">
      <c r="A13" s="200" t="str">
        <f>Base!A13</f>
        <v>Б1.Б.3</v>
      </c>
      <c r="B13" s="230">
        <f>Base!B13</f>
        <v>0</v>
      </c>
      <c r="C13" s="5" t="str">
        <f ca="1">Base!BG13</f>
        <v/>
      </c>
      <c r="D13" s="5" t="str">
        <f ca="1">Base!BY13</f>
        <v/>
      </c>
      <c r="E13" s="5" t="str">
        <f ca="1">Base!CU13</f>
        <v/>
      </c>
      <c r="F13" s="5" t="str">
        <f ca="1">Base!CJ13</f>
        <v/>
      </c>
      <c r="G13" s="201">
        <f t="shared" si="5"/>
        <v>0</v>
      </c>
      <c r="H13" s="5">
        <f t="shared" si="6"/>
        <v>0</v>
      </c>
      <c r="I13" s="5">
        <f t="shared" si="7"/>
        <v>0</v>
      </c>
      <c r="J13" s="5">
        <f t="shared" si="8"/>
        <v>0</v>
      </c>
      <c r="K13" s="5">
        <f t="shared" si="9"/>
        <v>0</v>
      </c>
      <c r="L13" s="5">
        <f t="shared" si="10"/>
        <v>0</v>
      </c>
      <c r="M13" s="5">
        <f t="shared" si="4"/>
        <v>0</v>
      </c>
      <c r="N13" s="5">
        <f>Base!C13</f>
        <v>0</v>
      </c>
      <c r="O13" s="5">
        <f>Base!D13</f>
        <v>0</v>
      </c>
      <c r="P13" s="5">
        <f>Base!E13</f>
        <v>0</v>
      </c>
      <c r="Q13" s="5">
        <f>Base!F13</f>
        <v>0</v>
      </c>
      <c r="R13" s="5">
        <f>Base!H13</f>
        <v>0</v>
      </c>
      <c r="S13" s="5">
        <f>Base!I13</f>
        <v>0</v>
      </c>
      <c r="T13" s="5">
        <f>Base!J13</f>
        <v>0</v>
      </c>
      <c r="U13" s="5">
        <f>Base!K13</f>
        <v>0</v>
      </c>
      <c r="V13" s="5">
        <f>Base!M13</f>
        <v>0</v>
      </c>
      <c r="W13" s="5">
        <f>Base!N13</f>
        <v>0</v>
      </c>
      <c r="X13" s="5">
        <f>Base!O13</f>
        <v>0</v>
      </c>
      <c r="Y13" s="5">
        <f>Base!P13</f>
        <v>0</v>
      </c>
      <c r="Z13" s="5">
        <f>Base!R13</f>
        <v>0</v>
      </c>
      <c r="AA13" s="5">
        <f>Base!S13</f>
        <v>0</v>
      </c>
      <c r="AB13" s="5">
        <f>Base!T13</f>
        <v>0</v>
      </c>
      <c r="AC13" s="5">
        <f>Base!U13</f>
        <v>0</v>
      </c>
      <c r="AD13" s="5">
        <f>Base!W13</f>
        <v>0</v>
      </c>
      <c r="AE13" s="5">
        <f>Base!X13</f>
        <v>0</v>
      </c>
      <c r="AF13" s="5">
        <f>Base!Y13</f>
        <v>0</v>
      </c>
      <c r="AG13" s="5">
        <f>Base!Z13</f>
        <v>0</v>
      </c>
      <c r="AH13" s="5">
        <f>Base!AB13</f>
        <v>0</v>
      </c>
      <c r="AI13" s="5">
        <f>Base!AC13</f>
        <v>0</v>
      </c>
      <c r="AJ13" s="5">
        <f>Base!AD13</f>
        <v>0</v>
      </c>
      <c r="AK13" s="5">
        <f>Base!AE13</f>
        <v>0</v>
      </c>
      <c r="AL13" s="45"/>
      <c r="AM13" s="157" t="str">
        <f>Base!DM13</f>
        <v/>
      </c>
    </row>
    <row r="14" spans="1:39" x14ac:dyDescent="0.25">
      <c r="A14" s="200" t="str">
        <f>Base!A14</f>
        <v>Б1.Б.4</v>
      </c>
      <c r="B14" s="230">
        <f>Base!B14</f>
        <v>0</v>
      </c>
      <c r="C14" s="5" t="str">
        <f ca="1">Base!BG14</f>
        <v/>
      </c>
      <c r="D14" s="5" t="str">
        <f ca="1">Base!BY14</f>
        <v/>
      </c>
      <c r="E14" s="5" t="str">
        <f ca="1">Base!CU14</f>
        <v/>
      </c>
      <c r="F14" s="5" t="str">
        <f ca="1">Base!CJ14</f>
        <v/>
      </c>
      <c r="G14" s="201">
        <f t="shared" si="5"/>
        <v>0</v>
      </c>
      <c r="H14" s="5">
        <f t="shared" si="6"/>
        <v>0</v>
      </c>
      <c r="I14" s="5">
        <f t="shared" si="7"/>
        <v>0</v>
      </c>
      <c r="J14" s="5">
        <f t="shared" si="8"/>
        <v>0</v>
      </c>
      <c r="K14" s="5">
        <f t="shared" si="9"/>
        <v>0</v>
      </c>
      <c r="L14" s="5">
        <f t="shared" si="10"/>
        <v>0</v>
      </c>
      <c r="M14" s="5">
        <f t="shared" si="4"/>
        <v>0</v>
      </c>
      <c r="N14" s="5">
        <f>Base!C14</f>
        <v>0</v>
      </c>
      <c r="O14" s="5">
        <f>Base!D14</f>
        <v>0</v>
      </c>
      <c r="P14" s="5">
        <f>Base!E14</f>
        <v>0</v>
      </c>
      <c r="Q14" s="5">
        <f>Base!F14</f>
        <v>0</v>
      </c>
      <c r="R14" s="5">
        <f>Base!H14</f>
        <v>0</v>
      </c>
      <c r="S14" s="5">
        <f>Base!I14</f>
        <v>0</v>
      </c>
      <c r="T14" s="5">
        <f>Base!J14</f>
        <v>0</v>
      </c>
      <c r="U14" s="5">
        <f>Base!K14</f>
        <v>0</v>
      </c>
      <c r="V14" s="5">
        <f>Base!M14</f>
        <v>0</v>
      </c>
      <c r="W14" s="5">
        <f>Base!N14</f>
        <v>0</v>
      </c>
      <c r="X14" s="5">
        <f>Base!O14</f>
        <v>0</v>
      </c>
      <c r="Y14" s="5">
        <f>Base!P14</f>
        <v>0</v>
      </c>
      <c r="Z14" s="5">
        <f>Base!R14</f>
        <v>0</v>
      </c>
      <c r="AA14" s="5">
        <f>Base!S14</f>
        <v>0</v>
      </c>
      <c r="AB14" s="5">
        <f>Base!T14</f>
        <v>0</v>
      </c>
      <c r="AC14" s="5">
        <f>Base!U14</f>
        <v>0</v>
      </c>
      <c r="AD14" s="5">
        <f>Base!W14</f>
        <v>0</v>
      </c>
      <c r="AE14" s="5">
        <f>Base!X14</f>
        <v>0</v>
      </c>
      <c r="AF14" s="5">
        <f>Base!Y14</f>
        <v>0</v>
      </c>
      <c r="AG14" s="5">
        <f>Base!Z14</f>
        <v>0</v>
      </c>
      <c r="AH14" s="5">
        <f>Base!AB14</f>
        <v>0</v>
      </c>
      <c r="AI14" s="5">
        <f>Base!AC14</f>
        <v>0</v>
      </c>
      <c r="AJ14" s="5">
        <f>Base!AD14</f>
        <v>0</v>
      </c>
      <c r="AK14" s="5">
        <f>Base!AE14</f>
        <v>0</v>
      </c>
      <c r="AL14" s="45"/>
      <c r="AM14" s="157" t="str">
        <f>Base!DM14</f>
        <v/>
      </c>
    </row>
    <row r="15" spans="1:39" x14ac:dyDescent="0.25">
      <c r="A15" s="200" t="str">
        <f>Base!A15</f>
        <v>Б1.Б.5</v>
      </c>
      <c r="B15" s="230">
        <f>Base!B15</f>
        <v>0</v>
      </c>
      <c r="C15" s="5" t="str">
        <f ca="1">Base!BG15</f>
        <v/>
      </c>
      <c r="D15" s="5" t="str">
        <f ca="1">Base!BY15</f>
        <v/>
      </c>
      <c r="E15" s="5" t="str">
        <f ca="1">Base!CU15</f>
        <v/>
      </c>
      <c r="F15" s="5" t="str">
        <f ca="1">Base!CJ15</f>
        <v/>
      </c>
      <c r="G15" s="201">
        <f t="shared" si="5"/>
        <v>0</v>
      </c>
      <c r="H15" s="5">
        <f t="shared" si="6"/>
        <v>0</v>
      </c>
      <c r="I15" s="5">
        <f t="shared" si="7"/>
        <v>0</v>
      </c>
      <c r="J15" s="5">
        <f t="shared" si="8"/>
        <v>0</v>
      </c>
      <c r="K15" s="5">
        <f t="shared" si="9"/>
        <v>0</v>
      </c>
      <c r="L15" s="5">
        <f t="shared" si="10"/>
        <v>0</v>
      </c>
      <c r="M15" s="5">
        <f t="shared" si="4"/>
        <v>0</v>
      </c>
      <c r="N15" s="5">
        <f>Base!C15</f>
        <v>0</v>
      </c>
      <c r="O15" s="5">
        <f>Base!D15</f>
        <v>0</v>
      </c>
      <c r="P15" s="5">
        <f>Base!E15</f>
        <v>0</v>
      </c>
      <c r="Q15" s="5">
        <f>Base!F15</f>
        <v>0</v>
      </c>
      <c r="R15" s="5">
        <f>Base!H15</f>
        <v>0</v>
      </c>
      <c r="S15" s="5">
        <f>Base!I15</f>
        <v>0</v>
      </c>
      <c r="T15" s="5">
        <f>Base!J15</f>
        <v>0</v>
      </c>
      <c r="U15" s="5">
        <f>Base!K15</f>
        <v>0</v>
      </c>
      <c r="V15" s="5">
        <f>Base!M15</f>
        <v>0</v>
      </c>
      <c r="W15" s="5">
        <f>Base!N15</f>
        <v>0</v>
      </c>
      <c r="X15" s="5">
        <f>Base!O15</f>
        <v>0</v>
      </c>
      <c r="Y15" s="5">
        <f>Base!P15</f>
        <v>0</v>
      </c>
      <c r="Z15" s="5">
        <f>Base!R15</f>
        <v>0</v>
      </c>
      <c r="AA15" s="5">
        <f>Base!S15</f>
        <v>0</v>
      </c>
      <c r="AB15" s="5">
        <f>Base!T15</f>
        <v>0</v>
      </c>
      <c r="AC15" s="5">
        <f>Base!U15</f>
        <v>0</v>
      </c>
      <c r="AD15" s="5">
        <f>Base!W15</f>
        <v>0</v>
      </c>
      <c r="AE15" s="5">
        <f>Base!X15</f>
        <v>0</v>
      </c>
      <c r="AF15" s="5">
        <f>Base!Y15</f>
        <v>0</v>
      </c>
      <c r="AG15" s="5">
        <f>Base!Z15</f>
        <v>0</v>
      </c>
      <c r="AH15" s="5">
        <f>Base!AB15</f>
        <v>0</v>
      </c>
      <c r="AI15" s="5">
        <f>Base!AC15</f>
        <v>0</v>
      </c>
      <c r="AJ15" s="5">
        <f>Base!AD15</f>
        <v>0</v>
      </c>
      <c r="AK15" s="5">
        <f>Base!AE15</f>
        <v>0</v>
      </c>
      <c r="AL15" s="45"/>
      <c r="AM15" s="157" t="str">
        <f>Base!DM15</f>
        <v/>
      </c>
    </row>
    <row r="16" spans="1:39" x14ac:dyDescent="0.25">
      <c r="A16" s="200" t="str">
        <f>Base!A16</f>
        <v>Б1.Б.6</v>
      </c>
      <c r="B16" s="230">
        <f>Base!B16</f>
        <v>0</v>
      </c>
      <c r="C16" s="5" t="str">
        <f ca="1">Base!BG16</f>
        <v/>
      </c>
      <c r="D16" s="5" t="str">
        <f ca="1">Base!BY16</f>
        <v/>
      </c>
      <c r="E16" s="5" t="str">
        <f ca="1">Base!CU16</f>
        <v/>
      </c>
      <c r="F16" s="5" t="str">
        <f ca="1">Base!CJ16</f>
        <v/>
      </c>
      <c r="G16" s="201">
        <f t="shared" si="5"/>
        <v>0</v>
      </c>
      <c r="H16" s="5">
        <f t="shared" si="6"/>
        <v>0</v>
      </c>
      <c r="I16" s="5">
        <f t="shared" si="7"/>
        <v>0</v>
      </c>
      <c r="J16" s="5">
        <f t="shared" si="8"/>
        <v>0</v>
      </c>
      <c r="K16" s="5">
        <f t="shared" si="9"/>
        <v>0</v>
      </c>
      <c r="L16" s="5">
        <f t="shared" si="10"/>
        <v>0</v>
      </c>
      <c r="M16" s="5">
        <f t="shared" si="4"/>
        <v>0</v>
      </c>
      <c r="N16" s="5">
        <f>Base!C16</f>
        <v>0</v>
      </c>
      <c r="O16" s="5">
        <f>Base!D16</f>
        <v>0</v>
      </c>
      <c r="P16" s="5">
        <f>Base!E16</f>
        <v>0</v>
      </c>
      <c r="Q16" s="5">
        <f>Base!F16</f>
        <v>0</v>
      </c>
      <c r="R16" s="5">
        <f>Base!H16</f>
        <v>0</v>
      </c>
      <c r="S16" s="5">
        <f>Base!I16</f>
        <v>0</v>
      </c>
      <c r="T16" s="5">
        <f>Base!J16</f>
        <v>0</v>
      </c>
      <c r="U16" s="5">
        <f>Base!K16</f>
        <v>0</v>
      </c>
      <c r="V16" s="5">
        <f>Base!M16</f>
        <v>0</v>
      </c>
      <c r="W16" s="5">
        <f>Base!N16</f>
        <v>0</v>
      </c>
      <c r="X16" s="5">
        <f>Base!O16</f>
        <v>0</v>
      </c>
      <c r="Y16" s="5">
        <f>Base!P16</f>
        <v>0</v>
      </c>
      <c r="Z16" s="5">
        <f>Base!R16</f>
        <v>0</v>
      </c>
      <c r="AA16" s="5">
        <f>Base!S16</f>
        <v>0</v>
      </c>
      <c r="AB16" s="5">
        <f>Base!T16</f>
        <v>0</v>
      </c>
      <c r="AC16" s="5">
        <f>Base!U16</f>
        <v>0</v>
      </c>
      <c r="AD16" s="5">
        <f>Base!W16</f>
        <v>0</v>
      </c>
      <c r="AE16" s="5">
        <f>Base!X16</f>
        <v>0</v>
      </c>
      <c r="AF16" s="5">
        <f>Base!Y16</f>
        <v>0</v>
      </c>
      <c r="AG16" s="5">
        <f>Base!Z16</f>
        <v>0</v>
      </c>
      <c r="AH16" s="5">
        <f>Base!AB16</f>
        <v>0</v>
      </c>
      <c r="AI16" s="5">
        <f>Base!AC16</f>
        <v>0</v>
      </c>
      <c r="AJ16" s="5">
        <f>Base!AD16</f>
        <v>0</v>
      </c>
      <c r="AK16" s="5">
        <f>Base!AE16</f>
        <v>0</v>
      </c>
      <c r="AL16" s="45"/>
      <c r="AM16" s="157" t="str">
        <f>Base!DM16</f>
        <v/>
      </c>
    </row>
    <row r="17" spans="1:39" ht="15.75" customHeight="1" x14ac:dyDescent="0.25">
      <c r="A17" s="200" t="str">
        <f>Base!A17</f>
        <v>Б1.Б.7</v>
      </c>
      <c r="B17" s="230">
        <f>Base!B17</f>
        <v>0</v>
      </c>
      <c r="C17" s="5" t="str">
        <f ca="1">Base!BG17</f>
        <v/>
      </c>
      <c r="D17" s="5" t="str">
        <f ca="1">Base!BY17</f>
        <v/>
      </c>
      <c r="E17" s="5" t="str">
        <f ca="1">Base!CU17</f>
        <v/>
      </c>
      <c r="F17" s="5" t="str">
        <f ca="1">Base!CJ17</f>
        <v/>
      </c>
      <c r="G17" s="201">
        <f t="shared" si="5"/>
        <v>0</v>
      </c>
      <c r="H17" s="5">
        <f t="shared" si="6"/>
        <v>0</v>
      </c>
      <c r="I17" s="5">
        <f t="shared" si="7"/>
        <v>0</v>
      </c>
      <c r="J17" s="5">
        <f t="shared" si="8"/>
        <v>0</v>
      </c>
      <c r="K17" s="5">
        <f t="shared" si="9"/>
        <v>0</v>
      </c>
      <c r="L17" s="5">
        <f t="shared" si="10"/>
        <v>0</v>
      </c>
      <c r="M17" s="5">
        <f t="shared" si="4"/>
        <v>0</v>
      </c>
      <c r="N17" s="5">
        <f>Base!C17</f>
        <v>0</v>
      </c>
      <c r="O17" s="5">
        <f>Base!D17</f>
        <v>0</v>
      </c>
      <c r="P17" s="5">
        <f>Base!E17</f>
        <v>0</v>
      </c>
      <c r="Q17" s="5">
        <f>Base!F17</f>
        <v>0</v>
      </c>
      <c r="R17" s="5">
        <f>Base!H17</f>
        <v>0</v>
      </c>
      <c r="S17" s="5">
        <f>Base!I17</f>
        <v>0</v>
      </c>
      <c r="T17" s="5">
        <f>Base!J17</f>
        <v>0</v>
      </c>
      <c r="U17" s="5">
        <f>Base!K17</f>
        <v>0</v>
      </c>
      <c r="V17" s="5">
        <f>Base!M17</f>
        <v>0</v>
      </c>
      <c r="W17" s="5">
        <f>Base!N17</f>
        <v>0</v>
      </c>
      <c r="X17" s="5">
        <f>Base!O17</f>
        <v>0</v>
      </c>
      <c r="Y17" s="5">
        <f>Base!P17</f>
        <v>0</v>
      </c>
      <c r="Z17" s="5">
        <f>Base!R17</f>
        <v>0</v>
      </c>
      <c r="AA17" s="5">
        <f>Base!S17</f>
        <v>0</v>
      </c>
      <c r="AB17" s="5">
        <f>Base!T17</f>
        <v>0</v>
      </c>
      <c r="AC17" s="5">
        <f>Base!U17</f>
        <v>0</v>
      </c>
      <c r="AD17" s="5">
        <f>Base!W17</f>
        <v>0</v>
      </c>
      <c r="AE17" s="5">
        <f>Base!X17</f>
        <v>0</v>
      </c>
      <c r="AF17" s="5">
        <f>Base!Y17</f>
        <v>0</v>
      </c>
      <c r="AG17" s="5">
        <f>Base!Z17</f>
        <v>0</v>
      </c>
      <c r="AH17" s="5">
        <f>Base!AB17</f>
        <v>0</v>
      </c>
      <c r="AI17" s="5">
        <f>Base!AC17</f>
        <v>0</v>
      </c>
      <c r="AJ17" s="5">
        <f>Base!AD17</f>
        <v>0</v>
      </c>
      <c r="AK17" s="5">
        <f>Base!AE17</f>
        <v>0</v>
      </c>
      <c r="AL17" s="45"/>
      <c r="AM17" s="157" t="str">
        <f>Base!DM17</f>
        <v/>
      </c>
    </row>
    <row r="18" spans="1:39" x14ac:dyDescent="0.25">
      <c r="A18" s="200" t="str">
        <f>Base!A18</f>
        <v>Б1.Б.8</v>
      </c>
      <c r="B18" s="230">
        <f>Base!B18</f>
        <v>0</v>
      </c>
      <c r="C18" s="5" t="str">
        <f ca="1">Base!BG18</f>
        <v/>
      </c>
      <c r="D18" s="5" t="str">
        <f ca="1">Base!BY18</f>
        <v/>
      </c>
      <c r="E18" s="5" t="str">
        <f ca="1">Base!CU18</f>
        <v/>
      </c>
      <c r="F18" s="5" t="str">
        <f ca="1">Base!CJ18</f>
        <v/>
      </c>
      <c r="G18" s="201">
        <f t="shared" si="5"/>
        <v>0</v>
      </c>
      <c r="H18" s="5">
        <f t="shared" si="6"/>
        <v>0</v>
      </c>
      <c r="I18" s="5">
        <f t="shared" si="7"/>
        <v>0</v>
      </c>
      <c r="J18" s="5">
        <f t="shared" si="8"/>
        <v>0</v>
      </c>
      <c r="K18" s="5">
        <f t="shared" si="9"/>
        <v>0</v>
      </c>
      <c r="L18" s="5">
        <f t="shared" si="10"/>
        <v>0</v>
      </c>
      <c r="M18" s="5">
        <f t="shared" si="4"/>
        <v>0</v>
      </c>
      <c r="N18" s="5">
        <f>Base!C18</f>
        <v>0</v>
      </c>
      <c r="O18" s="5">
        <f>Base!D18</f>
        <v>0</v>
      </c>
      <c r="P18" s="5">
        <f>Base!E18</f>
        <v>0</v>
      </c>
      <c r="Q18" s="5">
        <f>Base!F18</f>
        <v>0</v>
      </c>
      <c r="R18" s="5">
        <f>Base!H18</f>
        <v>0</v>
      </c>
      <c r="S18" s="5">
        <f>Base!I18</f>
        <v>0</v>
      </c>
      <c r="T18" s="5">
        <f>Base!J18</f>
        <v>0</v>
      </c>
      <c r="U18" s="5">
        <f>Base!K18</f>
        <v>0</v>
      </c>
      <c r="V18" s="5">
        <f>Base!M18</f>
        <v>0</v>
      </c>
      <c r="W18" s="5">
        <f>Base!N18</f>
        <v>0</v>
      </c>
      <c r="X18" s="5">
        <f>Base!O18</f>
        <v>0</v>
      </c>
      <c r="Y18" s="5">
        <f>Base!P18</f>
        <v>0</v>
      </c>
      <c r="Z18" s="5">
        <f>Base!R18</f>
        <v>0</v>
      </c>
      <c r="AA18" s="5">
        <f>Base!S18</f>
        <v>0</v>
      </c>
      <c r="AB18" s="5">
        <f>Base!T18</f>
        <v>0</v>
      </c>
      <c r="AC18" s="5">
        <f>Base!U18</f>
        <v>0</v>
      </c>
      <c r="AD18" s="5">
        <f>Base!W18</f>
        <v>0</v>
      </c>
      <c r="AE18" s="5">
        <f>Base!X18</f>
        <v>0</v>
      </c>
      <c r="AF18" s="5">
        <f>Base!Y18</f>
        <v>0</v>
      </c>
      <c r="AG18" s="5">
        <f>Base!Z18</f>
        <v>0</v>
      </c>
      <c r="AH18" s="5">
        <f>Base!AB18</f>
        <v>0</v>
      </c>
      <c r="AI18" s="5">
        <f>Base!AC18</f>
        <v>0</v>
      </c>
      <c r="AJ18" s="5">
        <f>Base!AD18</f>
        <v>0</v>
      </c>
      <c r="AK18" s="5">
        <f>Base!AE18</f>
        <v>0</v>
      </c>
      <c r="AL18" s="45"/>
      <c r="AM18" s="157" t="str">
        <f>Base!DM18</f>
        <v/>
      </c>
    </row>
    <row r="19" spans="1:39" x14ac:dyDescent="0.25">
      <c r="A19" s="200" t="str">
        <f>Base!A19</f>
        <v>Б1.Б.9</v>
      </c>
      <c r="B19" s="230">
        <f>Base!B19</f>
        <v>0</v>
      </c>
      <c r="C19" s="5" t="str">
        <f ca="1">Base!BG19</f>
        <v/>
      </c>
      <c r="D19" s="5" t="str">
        <f ca="1">Base!BY19</f>
        <v/>
      </c>
      <c r="E19" s="5" t="str">
        <f ca="1">Base!CU19</f>
        <v/>
      </c>
      <c r="F19" s="5" t="str">
        <f ca="1">Base!CJ19</f>
        <v/>
      </c>
      <c r="G19" s="201">
        <f t="shared" si="5"/>
        <v>0</v>
      </c>
      <c r="H19" s="5">
        <f t="shared" si="6"/>
        <v>0</v>
      </c>
      <c r="I19" s="5">
        <f t="shared" si="7"/>
        <v>0</v>
      </c>
      <c r="J19" s="5">
        <f t="shared" si="8"/>
        <v>0</v>
      </c>
      <c r="K19" s="5">
        <f t="shared" si="9"/>
        <v>0</v>
      </c>
      <c r="L19" s="5">
        <f t="shared" si="10"/>
        <v>0</v>
      </c>
      <c r="M19" s="5">
        <f t="shared" si="4"/>
        <v>0</v>
      </c>
      <c r="N19" s="5">
        <f>Base!C19</f>
        <v>0</v>
      </c>
      <c r="O19" s="5">
        <f>Base!D19</f>
        <v>0</v>
      </c>
      <c r="P19" s="5">
        <f>Base!E19</f>
        <v>0</v>
      </c>
      <c r="Q19" s="5">
        <f>Base!F19</f>
        <v>0</v>
      </c>
      <c r="R19" s="5">
        <f>Base!H19</f>
        <v>0</v>
      </c>
      <c r="S19" s="5">
        <f>Base!I19</f>
        <v>0</v>
      </c>
      <c r="T19" s="5">
        <f>Base!J19</f>
        <v>0</v>
      </c>
      <c r="U19" s="5">
        <f>Base!K19</f>
        <v>0</v>
      </c>
      <c r="V19" s="5">
        <f>Base!M19</f>
        <v>0</v>
      </c>
      <c r="W19" s="5">
        <f>Base!N19</f>
        <v>0</v>
      </c>
      <c r="X19" s="5">
        <f>Base!O19</f>
        <v>0</v>
      </c>
      <c r="Y19" s="5">
        <f>Base!P19</f>
        <v>0</v>
      </c>
      <c r="Z19" s="5">
        <f>Base!R19</f>
        <v>0</v>
      </c>
      <c r="AA19" s="5">
        <f>Base!S19</f>
        <v>0</v>
      </c>
      <c r="AB19" s="5">
        <f>Base!T19</f>
        <v>0</v>
      </c>
      <c r="AC19" s="5">
        <f>Base!U19</f>
        <v>0</v>
      </c>
      <c r="AD19" s="5">
        <f>Base!W19</f>
        <v>0</v>
      </c>
      <c r="AE19" s="5">
        <f>Base!X19</f>
        <v>0</v>
      </c>
      <c r="AF19" s="5">
        <f>Base!Y19</f>
        <v>0</v>
      </c>
      <c r="AG19" s="5">
        <f>Base!Z19</f>
        <v>0</v>
      </c>
      <c r="AH19" s="5">
        <f>Base!AB19</f>
        <v>0</v>
      </c>
      <c r="AI19" s="5">
        <f>Base!AC19</f>
        <v>0</v>
      </c>
      <c r="AJ19" s="5">
        <f>Base!AD19</f>
        <v>0</v>
      </c>
      <c r="AK19" s="5">
        <f>Base!AE19</f>
        <v>0</v>
      </c>
      <c r="AL19" s="45"/>
      <c r="AM19" s="157" t="str">
        <f>Base!DM19</f>
        <v/>
      </c>
    </row>
    <row r="20" spans="1:39" x14ac:dyDescent="0.25">
      <c r="A20" s="200" t="str">
        <f>Base!A20</f>
        <v>Б1.Б.10</v>
      </c>
      <c r="B20" s="230">
        <f>Base!B20</f>
        <v>0</v>
      </c>
      <c r="C20" s="5" t="str">
        <f ca="1">Base!BG20</f>
        <v/>
      </c>
      <c r="D20" s="5" t="str">
        <f ca="1">Base!BY20</f>
        <v/>
      </c>
      <c r="E20" s="5" t="str">
        <f ca="1">Base!CU20</f>
        <v/>
      </c>
      <c r="F20" s="5" t="str">
        <f ca="1">Base!CJ20</f>
        <v/>
      </c>
      <c r="G20" s="201">
        <f t="shared" si="5"/>
        <v>0</v>
      </c>
      <c r="H20" s="5">
        <f t="shared" si="6"/>
        <v>0</v>
      </c>
      <c r="I20" s="5">
        <f t="shared" si="7"/>
        <v>0</v>
      </c>
      <c r="J20" s="5">
        <f t="shared" si="8"/>
        <v>0</v>
      </c>
      <c r="K20" s="5">
        <f t="shared" si="9"/>
        <v>0</v>
      </c>
      <c r="L20" s="5">
        <f t="shared" si="10"/>
        <v>0</v>
      </c>
      <c r="M20" s="5">
        <f t="shared" si="4"/>
        <v>0</v>
      </c>
      <c r="N20" s="5">
        <f>Base!C20</f>
        <v>0</v>
      </c>
      <c r="O20" s="5">
        <f>Base!D20</f>
        <v>0</v>
      </c>
      <c r="P20" s="5">
        <f>Base!E20</f>
        <v>0</v>
      </c>
      <c r="Q20" s="5">
        <f>Base!F20</f>
        <v>0</v>
      </c>
      <c r="R20" s="5">
        <f>Base!H20</f>
        <v>0</v>
      </c>
      <c r="S20" s="5">
        <f>Base!I20</f>
        <v>0</v>
      </c>
      <c r="T20" s="5">
        <f>Base!J20</f>
        <v>0</v>
      </c>
      <c r="U20" s="5">
        <f>Base!K20</f>
        <v>0</v>
      </c>
      <c r="V20" s="5">
        <f>Base!M20</f>
        <v>0</v>
      </c>
      <c r="W20" s="5">
        <f>Base!N20</f>
        <v>0</v>
      </c>
      <c r="X20" s="5">
        <f>Base!O20</f>
        <v>0</v>
      </c>
      <c r="Y20" s="5">
        <f>Base!P20</f>
        <v>0</v>
      </c>
      <c r="Z20" s="5">
        <f>Base!R20</f>
        <v>0</v>
      </c>
      <c r="AA20" s="5">
        <f>Base!S20</f>
        <v>0</v>
      </c>
      <c r="AB20" s="5">
        <f>Base!T20</f>
        <v>0</v>
      </c>
      <c r="AC20" s="5">
        <f>Base!U20</f>
        <v>0</v>
      </c>
      <c r="AD20" s="5">
        <f>Base!W20</f>
        <v>0</v>
      </c>
      <c r="AE20" s="5">
        <f>Base!X20</f>
        <v>0</v>
      </c>
      <c r="AF20" s="5">
        <f>Base!Y20</f>
        <v>0</v>
      </c>
      <c r="AG20" s="5">
        <f>Base!Z20</f>
        <v>0</v>
      </c>
      <c r="AH20" s="5">
        <f>Base!AB20</f>
        <v>0</v>
      </c>
      <c r="AI20" s="5">
        <f>Base!AC20</f>
        <v>0</v>
      </c>
      <c r="AJ20" s="5">
        <f>Base!AD20</f>
        <v>0</v>
      </c>
      <c r="AK20" s="5">
        <f>Base!AE20</f>
        <v>0</v>
      </c>
      <c r="AL20" s="45"/>
      <c r="AM20" s="157" t="str">
        <f>Base!DM20</f>
        <v/>
      </c>
    </row>
    <row r="21" spans="1:39" x14ac:dyDescent="0.25">
      <c r="A21" s="200" t="str">
        <f>Base!A21</f>
        <v>Б1.Б.11</v>
      </c>
      <c r="B21" s="230">
        <f>Base!B21</f>
        <v>0</v>
      </c>
      <c r="C21" s="5" t="str">
        <f ca="1">Base!BG21</f>
        <v/>
      </c>
      <c r="D21" s="5" t="str">
        <f ca="1">Base!BY21</f>
        <v/>
      </c>
      <c r="E21" s="5" t="str">
        <f ca="1">Base!CU21</f>
        <v/>
      </c>
      <c r="F21" s="5" t="str">
        <f ca="1">Base!CJ21</f>
        <v/>
      </c>
      <c r="G21" s="201">
        <f t="shared" si="5"/>
        <v>0</v>
      </c>
      <c r="H21" s="5">
        <f t="shared" si="6"/>
        <v>0</v>
      </c>
      <c r="I21" s="5">
        <f t="shared" si="7"/>
        <v>0</v>
      </c>
      <c r="J21" s="5">
        <f t="shared" si="8"/>
        <v>0</v>
      </c>
      <c r="K21" s="5">
        <f t="shared" si="9"/>
        <v>0</v>
      </c>
      <c r="L21" s="5">
        <f t="shared" si="10"/>
        <v>0</v>
      </c>
      <c r="M21" s="5">
        <f t="shared" si="4"/>
        <v>0</v>
      </c>
      <c r="N21" s="5">
        <f>Base!C21</f>
        <v>0</v>
      </c>
      <c r="O21" s="5">
        <f>Base!D21</f>
        <v>0</v>
      </c>
      <c r="P21" s="5">
        <f>Base!E21</f>
        <v>0</v>
      </c>
      <c r="Q21" s="5">
        <f>Base!F21</f>
        <v>0</v>
      </c>
      <c r="R21" s="5">
        <f>Base!H21</f>
        <v>0</v>
      </c>
      <c r="S21" s="5">
        <f>Base!I21</f>
        <v>0</v>
      </c>
      <c r="T21" s="5">
        <f>Base!J21</f>
        <v>0</v>
      </c>
      <c r="U21" s="5">
        <f>Base!K21</f>
        <v>0</v>
      </c>
      <c r="V21" s="5">
        <f>Base!M21</f>
        <v>0</v>
      </c>
      <c r="W21" s="5">
        <f>Base!N21</f>
        <v>0</v>
      </c>
      <c r="X21" s="5">
        <f>Base!O21</f>
        <v>0</v>
      </c>
      <c r="Y21" s="5">
        <f>Base!P21</f>
        <v>0</v>
      </c>
      <c r="Z21" s="5">
        <f>Base!R21</f>
        <v>0</v>
      </c>
      <c r="AA21" s="5">
        <f>Base!S21</f>
        <v>0</v>
      </c>
      <c r="AB21" s="5">
        <f>Base!T21</f>
        <v>0</v>
      </c>
      <c r="AC21" s="5">
        <f>Base!U21</f>
        <v>0</v>
      </c>
      <c r="AD21" s="5">
        <f>Base!W21</f>
        <v>0</v>
      </c>
      <c r="AE21" s="5">
        <f>Base!X21</f>
        <v>0</v>
      </c>
      <c r="AF21" s="5">
        <f>Base!Y21</f>
        <v>0</v>
      </c>
      <c r="AG21" s="5">
        <f>Base!Z21</f>
        <v>0</v>
      </c>
      <c r="AH21" s="5">
        <f>Base!AB21</f>
        <v>0</v>
      </c>
      <c r="AI21" s="5">
        <f>Base!AC21</f>
        <v>0</v>
      </c>
      <c r="AJ21" s="5">
        <f>Base!AD21</f>
        <v>0</v>
      </c>
      <c r="AK21" s="5">
        <f>Base!AE21</f>
        <v>0</v>
      </c>
      <c r="AL21" s="45"/>
      <c r="AM21" s="157" t="str">
        <f>Base!DM21</f>
        <v/>
      </c>
    </row>
    <row r="22" spans="1:39" x14ac:dyDescent="0.25">
      <c r="A22" s="200" t="str">
        <f>Base!A22</f>
        <v>Б1.Б.12</v>
      </c>
      <c r="B22" s="230">
        <f>Base!B22</f>
        <v>0</v>
      </c>
      <c r="C22" s="5" t="str">
        <f ca="1">Base!BG22</f>
        <v/>
      </c>
      <c r="D22" s="5" t="str">
        <f ca="1">Base!BY22</f>
        <v/>
      </c>
      <c r="E22" s="5" t="str">
        <f ca="1">Base!CU22</f>
        <v/>
      </c>
      <c r="F22" s="5" t="str">
        <f ca="1">Base!CJ22</f>
        <v/>
      </c>
      <c r="G22" s="201">
        <f t="shared" si="5"/>
        <v>0</v>
      </c>
      <c r="H22" s="5">
        <f t="shared" si="6"/>
        <v>0</v>
      </c>
      <c r="I22" s="5">
        <f t="shared" si="7"/>
        <v>0</v>
      </c>
      <c r="J22" s="5">
        <f t="shared" si="8"/>
        <v>0</v>
      </c>
      <c r="K22" s="5">
        <f t="shared" si="9"/>
        <v>0</v>
      </c>
      <c r="L22" s="5">
        <f t="shared" si="10"/>
        <v>0</v>
      </c>
      <c r="M22" s="5">
        <f t="shared" si="4"/>
        <v>0</v>
      </c>
      <c r="N22" s="5">
        <f>Base!C22</f>
        <v>0</v>
      </c>
      <c r="O22" s="5">
        <f>Base!D22</f>
        <v>0</v>
      </c>
      <c r="P22" s="5">
        <f>Base!E22</f>
        <v>0</v>
      </c>
      <c r="Q22" s="5">
        <f>Base!F22</f>
        <v>0</v>
      </c>
      <c r="R22" s="5">
        <f>Base!H22</f>
        <v>0</v>
      </c>
      <c r="S22" s="5">
        <f>Base!I22</f>
        <v>0</v>
      </c>
      <c r="T22" s="5">
        <f>Base!J22</f>
        <v>0</v>
      </c>
      <c r="U22" s="5">
        <f>Base!K22</f>
        <v>0</v>
      </c>
      <c r="V22" s="5">
        <f>Base!M22</f>
        <v>0</v>
      </c>
      <c r="W22" s="5">
        <f>Base!N22</f>
        <v>0</v>
      </c>
      <c r="X22" s="5">
        <f>Base!O22</f>
        <v>0</v>
      </c>
      <c r="Y22" s="5">
        <f>Base!P22</f>
        <v>0</v>
      </c>
      <c r="Z22" s="5">
        <f>Base!R22</f>
        <v>0</v>
      </c>
      <c r="AA22" s="5">
        <f>Base!S22</f>
        <v>0</v>
      </c>
      <c r="AB22" s="5">
        <f>Base!T22</f>
        <v>0</v>
      </c>
      <c r="AC22" s="5">
        <f>Base!U22</f>
        <v>0</v>
      </c>
      <c r="AD22" s="5">
        <f>Base!W22</f>
        <v>0</v>
      </c>
      <c r="AE22" s="5">
        <f>Base!X22</f>
        <v>0</v>
      </c>
      <c r="AF22" s="5">
        <f>Base!Y22</f>
        <v>0</v>
      </c>
      <c r="AG22" s="5">
        <f>Base!Z22</f>
        <v>0</v>
      </c>
      <c r="AH22" s="5">
        <f>Base!AB22</f>
        <v>0</v>
      </c>
      <c r="AI22" s="5">
        <f>Base!AC22</f>
        <v>0</v>
      </c>
      <c r="AJ22" s="5">
        <f>Base!AD22</f>
        <v>0</v>
      </c>
      <c r="AK22" s="5">
        <f>Base!AE22</f>
        <v>0</v>
      </c>
      <c r="AL22" s="45"/>
      <c r="AM22" s="157" t="str">
        <f>Base!DM22</f>
        <v/>
      </c>
    </row>
    <row r="23" spans="1:39" x14ac:dyDescent="0.25">
      <c r="A23" s="200" t="str">
        <f>Base!A23</f>
        <v>Б1.Б.13</v>
      </c>
      <c r="B23" s="230">
        <f>Base!B23</f>
        <v>0</v>
      </c>
      <c r="C23" s="5" t="str">
        <f ca="1">Base!BG23</f>
        <v/>
      </c>
      <c r="D23" s="5" t="str">
        <f ca="1">Base!BY23</f>
        <v/>
      </c>
      <c r="E23" s="5" t="str">
        <f ca="1">Base!CU23</f>
        <v/>
      </c>
      <c r="F23" s="5" t="str">
        <f ca="1">Base!CJ23</f>
        <v/>
      </c>
      <c r="G23" s="201">
        <f t="shared" si="5"/>
        <v>0</v>
      </c>
      <c r="H23" s="5">
        <f t="shared" si="6"/>
        <v>0</v>
      </c>
      <c r="I23" s="5">
        <f t="shared" si="7"/>
        <v>0</v>
      </c>
      <c r="J23" s="5">
        <f t="shared" si="8"/>
        <v>0</v>
      </c>
      <c r="K23" s="5">
        <f t="shared" si="9"/>
        <v>0</v>
      </c>
      <c r="L23" s="5">
        <f t="shared" si="10"/>
        <v>0</v>
      </c>
      <c r="M23" s="5">
        <f t="shared" si="4"/>
        <v>0</v>
      </c>
      <c r="N23" s="5">
        <f>Base!C23</f>
        <v>0</v>
      </c>
      <c r="O23" s="5">
        <f>Base!D23</f>
        <v>0</v>
      </c>
      <c r="P23" s="5">
        <f>Base!E23</f>
        <v>0</v>
      </c>
      <c r="Q23" s="5">
        <f>Base!F23</f>
        <v>0</v>
      </c>
      <c r="R23" s="5">
        <f>Base!H23</f>
        <v>0</v>
      </c>
      <c r="S23" s="5">
        <f>Base!I23</f>
        <v>0</v>
      </c>
      <c r="T23" s="5">
        <f>Base!J23</f>
        <v>0</v>
      </c>
      <c r="U23" s="5">
        <f>Base!K23</f>
        <v>0</v>
      </c>
      <c r="V23" s="5">
        <f>Base!M23</f>
        <v>0</v>
      </c>
      <c r="W23" s="5">
        <f>Base!N23</f>
        <v>0</v>
      </c>
      <c r="X23" s="5">
        <f>Base!O23</f>
        <v>0</v>
      </c>
      <c r="Y23" s="5">
        <f>Base!P23</f>
        <v>0</v>
      </c>
      <c r="Z23" s="5">
        <f>Base!R23</f>
        <v>0</v>
      </c>
      <c r="AA23" s="5">
        <f>Base!S23</f>
        <v>0</v>
      </c>
      <c r="AB23" s="5">
        <f>Base!T23</f>
        <v>0</v>
      </c>
      <c r="AC23" s="5">
        <f>Base!U23</f>
        <v>0</v>
      </c>
      <c r="AD23" s="5">
        <f>Base!W23</f>
        <v>0</v>
      </c>
      <c r="AE23" s="5">
        <f>Base!X23</f>
        <v>0</v>
      </c>
      <c r="AF23" s="5">
        <f>Base!Y23</f>
        <v>0</v>
      </c>
      <c r="AG23" s="5">
        <f>Base!Z23</f>
        <v>0</v>
      </c>
      <c r="AH23" s="5">
        <f>Base!AB23</f>
        <v>0</v>
      </c>
      <c r="AI23" s="5">
        <f>Base!AC23</f>
        <v>0</v>
      </c>
      <c r="AJ23" s="5">
        <f>Base!AD23</f>
        <v>0</v>
      </c>
      <c r="AK23" s="5">
        <f>Base!AE23</f>
        <v>0</v>
      </c>
      <c r="AL23" s="45"/>
      <c r="AM23" s="157" t="str">
        <f>Base!DM23</f>
        <v/>
      </c>
    </row>
    <row r="24" spans="1:39" x14ac:dyDescent="0.25">
      <c r="A24" s="200" t="str">
        <f>Base!A24</f>
        <v>Б1.Б.14</v>
      </c>
      <c r="B24" s="230">
        <f>Base!B24</f>
        <v>0</v>
      </c>
      <c r="C24" s="5" t="str">
        <f ca="1">Base!BG24</f>
        <v/>
      </c>
      <c r="D24" s="5" t="str">
        <f ca="1">Base!BY24</f>
        <v/>
      </c>
      <c r="E24" s="5" t="str">
        <f ca="1">Base!CU24</f>
        <v/>
      </c>
      <c r="F24" s="5" t="str">
        <f ca="1">Base!CJ24</f>
        <v/>
      </c>
      <c r="G24" s="201">
        <f t="shared" si="5"/>
        <v>0</v>
      </c>
      <c r="H24" s="5">
        <f t="shared" si="6"/>
        <v>0</v>
      </c>
      <c r="I24" s="5">
        <f t="shared" si="7"/>
        <v>0</v>
      </c>
      <c r="J24" s="5">
        <f t="shared" si="8"/>
        <v>0</v>
      </c>
      <c r="K24" s="5">
        <f t="shared" si="9"/>
        <v>0</v>
      </c>
      <c r="L24" s="5">
        <f t="shared" si="10"/>
        <v>0</v>
      </c>
      <c r="M24" s="5">
        <f t="shared" si="4"/>
        <v>0</v>
      </c>
      <c r="N24" s="5">
        <f>Base!C24</f>
        <v>0</v>
      </c>
      <c r="O24" s="5">
        <f>Base!D24</f>
        <v>0</v>
      </c>
      <c r="P24" s="5">
        <f>Base!E24</f>
        <v>0</v>
      </c>
      <c r="Q24" s="5">
        <f>Base!F24</f>
        <v>0</v>
      </c>
      <c r="R24" s="5">
        <f>Base!H24</f>
        <v>0</v>
      </c>
      <c r="S24" s="5">
        <f>Base!I24</f>
        <v>0</v>
      </c>
      <c r="T24" s="5">
        <f>Base!J24</f>
        <v>0</v>
      </c>
      <c r="U24" s="5">
        <f>Base!K24</f>
        <v>0</v>
      </c>
      <c r="V24" s="5">
        <f>Base!M24</f>
        <v>0</v>
      </c>
      <c r="W24" s="5">
        <f>Base!N24</f>
        <v>0</v>
      </c>
      <c r="X24" s="5">
        <f>Base!O24</f>
        <v>0</v>
      </c>
      <c r="Y24" s="5">
        <f>Base!P24</f>
        <v>0</v>
      </c>
      <c r="Z24" s="5">
        <f>Base!R24</f>
        <v>0</v>
      </c>
      <c r="AA24" s="5">
        <f>Base!S24</f>
        <v>0</v>
      </c>
      <c r="AB24" s="5">
        <f>Base!T24</f>
        <v>0</v>
      </c>
      <c r="AC24" s="5">
        <f>Base!U24</f>
        <v>0</v>
      </c>
      <c r="AD24" s="5">
        <f>Base!W24</f>
        <v>0</v>
      </c>
      <c r="AE24" s="5">
        <f>Base!X24</f>
        <v>0</v>
      </c>
      <c r="AF24" s="5">
        <f>Base!Y24</f>
        <v>0</v>
      </c>
      <c r="AG24" s="5">
        <f>Base!Z24</f>
        <v>0</v>
      </c>
      <c r="AH24" s="5">
        <f>Base!AB24</f>
        <v>0</v>
      </c>
      <c r="AI24" s="5">
        <f>Base!AC24</f>
        <v>0</v>
      </c>
      <c r="AJ24" s="5">
        <f>Base!AD24</f>
        <v>0</v>
      </c>
      <c r="AK24" s="5">
        <f>Base!AE24</f>
        <v>0</v>
      </c>
      <c r="AL24" s="45"/>
      <c r="AM24" s="157" t="str">
        <f>Base!DM24</f>
        <v/>
      </c>
    </row>
    <row r="25" spans="1:39" x14ac:dyDescent="0.25">
      <c r="A25" s="200" t="str">
        <f>Base!A25</f>
        <v>Б1.Б.15</v>
      </c>
      <c r="B25" s="230">
        <f>Base!B25</f>
        <v>0</v>
      </c>
      <c r="C25" s="5" t="str">
        <f ca="1">Base!BG25</f>
        <v/>
      </c>
      <c r="D25" s="5" t="str">
        <f ca="1">Base!BY25</f>
        <v/>
      </c>
      <c r="E25" s="5" t="str">
        <f ca="1">Base!CU25</f>
        <v/>
      </c>
      <c r="F25" s="5" t="str">
        <f ca="1">Base!CJ25</f>
        <v/>
      </c>
      <c r="G25" s="201">
        <f t="shared" si="5"/>
        <v>0</v>
      </c>
      <c r="H25" s="5">
        <f t="shared" si="6"/>
        <v>0</v>
      </c>
      <c r="I25" s="5">
        <f t="shared" si="7"/>
        <v>0</v>
      </c>
      <c r="J25" s="5">
        <f t="shared" si="8"/>
        <v>0</v>
      </c>
      <c r="K25" s="5">
        <f t="shared" si="9"/>
        <v>0</v>
      </c>
      <c r="L25" s="5">
        <f t="shared" si="10"/>
        <v>0</v>
      </c>
      <c r="M25" s="5">
        <f t="shared" si="4"/>
        <v>0</v>
      </c>
      <c r="N25" s="5">
        <f>Base!C25</f>
        <v>0</v>
      </c>
      <c r="O25" s="5">
        <f>Base!D25</f>
        <v>0</v>
      </c>
      <c r="P25" s="5">
        <f>Base!E25</f>
        <v>0</v>
      </c>
      <c r="Q25" s="5">
        <f>Base!F25</f>
        <v>0</v>
      </c>
      <c r="R25" s="5">
        <f>Base!H25</f>
        <v>0</v>
      </c>
      <c r="S25" s="5">
        <f>Base!I25</f>
        <v>0</v>
      </c>
      <c r="T25" s="5">
        <f>Base!J25</f>
        <v>0</v>
      </c>
      <c r="U25" s="5">
        <f>Base!K25</f>
        <v>0</v>
      </c>
      <c r="V25" s="5">
        <f>Base!M25</f>
        <v>0</v>
      </c>
      <c r="W25" s="5">
        <f>Base!N25</f>
        <v>0</v>
      </c>
      <c r="X25" s="5">
        <f>Base!O25</f>
        <v>0</v>
      </c>
      <c r="Y25" s="5">
        <f>Base!P25</f>
        <v>0</v>
      </c>
      <c r="Z25" s="5">
        <f>Base!R25</f>
        <v>0</v>
      </c>
      <c r="AA25" s="5">
        <f>Base!S25</f>
        <v>0</v>
      </c>
      <c r="AB25" s="5">
        <f>Base!T25</f>
        <v>0</v>
      </c>
      <c r="AC25" s="5">
        <f>Base!U25</f>
        <v>0</v>
      </c>
      <c r="AD25" s="5">
        <f>Base!W25</f>
        <v>0</v>
      </c>
      <c r="AE25" s="5">
        <f>Base!X25</f>
        <v>0</v>
      </c>
      <c r="AF25" s="5">
        <f>Base!Y25</f>
        <v>0</v>
      </c>
      <c r="AG25" s="5">
        <f>Base!Z25</f>
        <v>0</v>
      </c>
      <c r="AH25" s="5">
        <f>Base!AB25</f>
        <v>0</v>
      </c>
      <c r="AI25" s="5">
        <f>Base!AC25</f>
        <v>0</v>
      </c>
      <c r="AJ25" s="5">
        <f>Base!AD25</f>
        <v>0</v>
      </c>
      <c r="AK25" s="5">
        <f>Base!AE25</f>
        <v>0</v>
      </c>
      <c r="AL25" s="45"/>
      <c r="AM25" s="157" t="str">
        <f>Base!DM25</f>
        <v/>
      </c>
    </row>
    <row r="26" spans="1:39" x14ac:dyDescent="0.25">
      <c r="A26" s="200" t="str">
        <f>Base!A26</f>
        <v>Б1.Б.16</v>
      </c>
      <c r="B26" s="230">
        <f>Base!B26</f>
        <v>0</v>
      </c>
      <c r="C26" s="5" t="str">
        <f ca="1">Base!BG26</f>
        <v/>
      </c>
      <c r="D26" s="5" t="str">
        <f ca="1">Base!BY26</f>
        <v/>
      </c>
      <c r="E26" s="5" t="str">
        <f ca="1">Base!CU26</f>
        <v/>
      </c>
      <c r="F26" s="5" t="str">
        <f ca="1">Base!CJ26</f>
        <v/>
      </c>
      <c r="G26" s="201">
        <f t="shared" si="5"/>
        <v>0</v>
      </c>
      <c r="H26" s="5">
        <f t="shared" si="6"/>
        <v>0</v>
      </c>
      <c r="I26" s="5">
        <f t="shared" si="7"/>
        <v>0</v>
      </c>
      <c r="J26" s="5">
        <f t="shared" si="8"/>
        <v>0</v>
      </c>
      <c r="K26" s="5">
        <f t="shared" si="9"/>
        <v>0</v>
      </c>
      <c r="L26" s="5">
        <f t="shared" si="10"/>
        <v>0</v>
      </c>
      <c r="M26" s="5">
        <f t="shared" si="4"/>
        <v>0</v>
      </c>
      <c r="N26" s="5">
        <f>Base!C26</f>
        <v>0</v>
      </c>
      <c r="O26" s="5">
        <f>Base!D26</f>
        <v>0</v>
      </c>
      <c r="P26" s="5">
        <f>Base!E26</f>
        <v>0</v>
      </c>
      <c r="Q26" s="5">
        <f>Base!F26</f>
        <v>0</v>
      </c>
      <c r="R26" s="5">
        <f>Base!H26</f>
        <v>0</v>
      </c>
      <c r="S26" s="5">
        <f>Base!I26</f>
        <v>0</v>
      </c>
      <c r="T26" s="5">
        <f>Base!J26</f>
        <v>0</v>
      </c>
      <c r="U26" s="5">
        <f>Base!K26</f>
        <v>0</v>
      </c>
      <c r="V26" s="5">
        <f>Base!M26</f>
        <v>0</v>
      </c>
      <c r="W26" s="5">
        <f>Base!N26</f>
        <v>0</v>
      </c>
      <c r="X26" s="5">
        <f>Base!O26</f>
        <v>0</v>
      </c>
      <c r="Y26" s="5">
        <f>Base!P26</f>
        <v>0</v>
      </c>
      <c r="Z26" s="5">
        <f>Base!R26</f>
        <v>0</v>
      </c>
      <c r="AA26" s="5">
        <f>Base!S26</f>
        <v>0</v>
      </c>
      <c r="AB26" s="5">
        <f>Base!T26</f>
        <v>0</v>
      </c>
      <c r="AC26" s="5">
        <f>Base!U26</f>
        <v>0</v>
      </c>
      <c r="AD26" s="5">
        <f>Base!W26</f>
        <v>0</v>
      </c>
      <c r="AE26" s="5">
        <f>Base!X26</f>
        <v>0</v>
      </c>
      <c r="AF26" s="5">
        <f>Base!Y26</f>
        <v>0</v>
      </c>
      <c r="AG26" s="5">
        <f>Base!Z26</f>
        <v>0</v>
      </c>
      <c r="AH26" s="5">
        <f>Base!AB26</f>
        <v>0</v>
      </c>
      <c r="AI26" s="5">
        <f>Base!AC26</f>
        <v>0</v>
      </c>
      <c r="AJ26" s="5">
        <f>Base!AD26</f>
        <v>0</v>
      </c>
      <c r="AK26" s="5">
        <f>Base!AE26</f>
        <v>0</v>
      </c>
      <c r="AL26" s="45"/>
      <c r="AM26" s="157" t="str">
        <f>Base!DM26</f>
        <v/>
      </c>
    </row>
    <row r="27" spans="1:39" x14ac:dyDescent="0.25">
      <c r="A27" s="200" t="str">
        <f>Base!A27</f>
        <v>Б1.Б.17</v>
      </c>
      <c r="B27" s="230">
        <f>Base!B27</f>
        <v>0</v>
      </c>
      <c r="C27" s="5" t="str">
        <f ca="1">Base!BG27</f>
        <v/>
      </c>
      <c r="D27" s="5" t="str">
        <f ca="1">Base!BY27</f>
        <v/>
      </c>
      <c r="E27" s="5" t="str">
        <f ca="1">Base!CU27</f>
        <v/>
      </c>
      <c r="F27" s="5" t="str">
        <f ca="1">Base!CJ27</f>
        <v/>
      </c>
      <c r="G27" s="201">
        <f t="shared" si="5"/>
        <v>0</v>
      </c>
      <c r="H27" s="5">
        <f t="shared" si="6"/>
        <v>0</v>
      </c>
      <c r="I27" s="5">
        <f t="shared" si="7"/>
        <v>0</v>
      </c>
      <c r="J27" s="5">
        <f t="shared" si="8"/>
        <v>0</v>
      </c>
      <c r="K27" s="5">
        <f t="shared" si="9"/>
        <v>0</v>
      </c>
      <c r="L27" s="5">
        <f t="shared" si="10"/>
        <v>0</v>
      </c>
      <c r="M27" s="5">
        <f t="shared" si="4"/>
        <v>0</v>
      </c>
      <c r="N27" s="5">
        <f>Base!C27</f>
        <v>0</v>
      </c>
      <c r="O27" s="5">
        <f>Base!D27</f>
        <v>0</v>
      </c>
      <c r="P27" s="5">
        <f>Base!E27</f>
        <v>0</v>
      </c>
      <c r="Q27" s="5">
        <f>Base!F27</f>
        <v>0</v>
      </c>
      <c r="R27" s="5">
        <f>Base!H27</f>
        <v>0</v>
      </c>
      <c r="S27" s="5">
        <f>Base!I27</f>
        <v>0</v>
      </c>
      <c r="T27" s="5">
        <f>Base!J27</f>
        <v>0</v>
      </c>
      <c r="U27" s="5">
        <f>Base!K27</f>
        <v>0</v>
      </c>
      <c r="V27" s="5">
        <f>Base!M27</f>
        <v>0</v>
      </c>
      <c r="W27" s="5">
        <f>Base!N27</f>
        <v>0</v>
      </c>
      <c r="X27" s="5">
        <f>Base!O27</f>
        <v>0</v>
      </c>
      <c r="Y27" s="5">
        <f>Base!P27</f>
        <v>0</v>
      </c>
      <c r="Z27" s="5">
        <f>Base!R27</f>
        <v>0</v>
      </c>
      <c r="AA27" s="5">
        <f>Base!S27</f>
        <v>0</v>
      </c>
      <c r="AB27" s="5">
        <f>Base!T27</f>
        <v>0</v>
      </c>
      <c r="AC27" s="5">
        <f>Base!U27</f>
        <v>0</v>
      </c>
      <c r="AD27" s="5">
        <f>Base!W27</f>
        <v>0</v>
      </c>
      <c r="AE27" s="5">
        <f>Base!X27</f>
        <v>0</v>
      </c>
      <c r="AF27" s="5">
        <f>Base!Y27</f>
        <v>0</v>
      </c>
      <c r="AG27" s="5">
        <f>Base!Z27</f>
        <v>0</v>
      </c>
      <c r="AH27" s="5">
        <f>Base!AB27</f>
        <v>0</v>
      </c>
      <c r="AI27" s="5">
        <f>Base!AC27</f>
        <v>0</v>
      </c>
      <c r="AJ27" s="5">
        <f>Base!AD27</f>
        <v>0</v>
      </c>
      <c r="AK27" s="5">
        <f>Base!AE27</f>
        <v>0</v>
      </c>
      <c r="AL27" s="45"/>
      <c r="AM27" s="157" t="str">
        <f>Base!DM27</f>
        <v/>
      </c>
    </row>
    <row r="28" spans="1:39" x14ac:dyDescent="0.25">
      <c r="A28" s="200" t="str">
        <f>Base!A28</f>
        <v>Б1.Б.18</v>
      </c>
      <c r="B28" s="230">
        <f>Base!B28</f>
        <v>0</v>
      </c>
      <c r="C28" s="5" t="str">
        <f ca="1">Base!BG28</f>
        <v/>
      </c>
      <c r="D28" s="5" t="str">
        <f ca="1">Base!BY28</f>
        <v/>
      </c>
      <c r="E28" s="5" t="str">
        <f ca="1">Base!CU28</f>
        <v/>
      </c>
      <c r="F28" s="5" t="str">
        <f ca="1">Base!CJ28</f>
        <v/>
      </c>
      <c r="G28" s="201">
        <f t="shared" si="5"/>
        <v>0</v>
      </c>
      <c r="H28" s="5">
        <f t="shared" si="6"/>
        <v>0</v>
      </c>
      <c r="I28" s="5">
        <f t="shared" si="7"/>
        <v>0</v>
      </c>
      <c r="J28" s="5">
        <f t="shared" si="8"/>
        <v>0</v>
      </c>
      <c r="K28" s="5">
        <f t="shared" si="9"/>
        <v>0</v>
      </c>
      <c r="L28" s="5">
        <f t="shared" si="10"/>
        <v>0</v>
      </c>
      <c r="M28" s="5">
        <f t="shared" si="4"/>
        <v>0</v>
      </c>
      <c r="N28" s="5">
        <f>Base!C28</f>
        <v>0</v>
      </c>
      <c r="O28" s="5">
        <f>Base!D28</f>
        <v>0</v>
      </c>
      <c r="P28" s="5">
        <f>Base!E28</f>
        <v>0</v>
      </c>
      <c r="Q28" s="5">
        <f>Base!F28</f>
        <v>0</v>
      </c>
      <c r="R28" s="5">
        <f>Base!H28</f>
        <v>0</v>
      </c>
      <c r="S28" s="5">
        <f>Base!I28</f>
        <v>0</v>
      </c>
      <c r="T28" s="5">
        <f>Base!J28</f>
        <v>0</v>
      </c>
      <c r="U28" s="5">
        <f>Base!K28</f>
        <v>0</v>
      </c>
      <c r="V28" s="5">
        <f>Base!M28</f>
        <v>0</v>
      </c>
      <c r="W28" s="5">
        <f>Base!N28</f>
        <v>0</v>
      </c>
      <c r="X28" s="5">
        <f>Base!O28</f>
        <v>0</v>
      </c>
      <c r="Y28" s="5">
        <f>Base!P28</f>
        <v>0</v>
      </c>
      <c r="Z28" s="5">
        <f>Base!R28</f>
        <v>0</v>
      </c>
      <c r="AA28" s="5">
        <f>Base!S28</f>
        <v>0</v>
      </c>
      <c r="AB28" s="5">
        <f>Base!T28</f>
        <v>0</v>
      </c>
      <c r="AC28" s="5">
        <f>Base!U28</f>
        <v>0</v>
      </c>
      <c r="AD28" s="5">
        <f>Base!W28</f>
        <v>0</v>
      </c>
      <c r="AE28" s="5">
        <f>Base!X28</f>
        <v>0</v>
      </c>
      <c r="AF28" s="5">
        <f>Base!Y28</f>
        <v>0</v>
      </c>
      <c r="AG28" s="5">
        <f>Base!Z28</f>
        <v>0</v>
      </c>
      <c r="AH28" s="5">
        <f>Base!AB28</f>
        <v>0</v>
      </c>
      <c r="AI28" s="5">
        <f>Base!AC28</f>
        <v>0</v>
      </c>
      <c r="AJ28" s="5">
        <f>Base!AD28</f>
        <v>0</v>
      </c>
      <c r="AK28" s="5">
        <f>Base!AE28</f>
        <v>0</v>
      </c>
      <c r="AL28" s="45"/>
      <c r="AM28" s="157" t="str">
        <f>Base!DM28</f>
        <v/>
      </c>
    </row>
    <row r="29" spans="1:39" x14ac:dyDescent="0.25">
      <c r="A29" s="200" t="str">
        <f>Base!A29</f>
        <v>Б1.Б.19</v>
      </c>
      <c r="B29" s="230">
        <f>Base!B29</f>
        <v>0</v>
      </c>
      <c r="C29" s="5" t="str">
        <f ca="1">Base!BG29</f>
        <v/>
      </c>
      <c r="D29" s="5" t="str">
        <f ca="1">Base!BY29</f>
        <v/>
      </c>
      <c r="E29" s="5" t="str">
        <f ca="1">Base!CU29</f>
        <v/>
      </c>
      <c r="F29" s="5" t="str">
        <f ca="1">Base!CJ29</f>
        <v/>
      </c>
      <c r="G29" s="201">
        <f t="shared" si="5"/>
        <v>0</v>
      </c>
      <c r="H29" s="5">
        <f t="shared" si="6"/>
        <v>0</v>
      </c>
      <c r="I29" s="5">
        <f t="shared" si="7"/>
        <v>0</v>
      </c>
      <c r="J29" s="5">
        <f t="shared" si="8"/>
        <v>0</v>
      </c>
      <c r="K29" s="5">
        <f t="shared" si="9"/>
        <v>0</v>
      </c>
      <c r="L29" s="5">
        <f t="shared" si="10"/>
        <v>0</v>
      </c>
      <c r="M29" s="5">
        <f t="shared" si="4"/>
        <v>0</v>
      </c>
      <c r="N29" s="5">
        <f>Base!C29</f>
        <v>0</v>
      </c>
      <c r="O29" s="5">
        <f>Base!D29</f>
        <v>0</v>
      </c>
      <c r="P29" s="5">
        <f>Base!E29</f>
        <v>0</v>
      </c>
      <c r="Q29" s="5">
        <f>Base!F29</f>
        <v>0</v>
      </c>
      <c r="R29" s="5">
        <f>Base!H29</f>
        <v>0</v>
      </c>
      <c r="S29" s="5">
        <f>Base!I29</f>
        <v>0</v>
      </c>
      <c r="T29" s="5">
        <f>Base!J29</f>
        <v>0</v>
      </c>
      <c r="U29" s="5">
        <f>Base!K29</f>
        <v>0</v>
      </c>
      <c r="V29" s="5">
        <f>Base!M29</f>
        <v>0</v>
      </c>
      <c r="W29" s="5">
        <f>Base!N29</f>
        <v>0</v>
      </c>
      <c r="X29" s="5">
        <f>Base!O29</f>
        <v>0</v>
      </c>
      <c r="Y29" s="5">
        <f>Base!P29</f>
        <v>0</v>
      </c>
      <c r="Z29" s="5">
        <f>Base!R29</f>
        <v>0</v>
      </c>
      <c r="AA29" s="5">
        <f>Base!S29</f>
        <v>0</v>
      </c>
      <c r="AB29" s="5">
        <f>Base!T29</f>
        <v>0</v>
      </c>
      <c r="AC29" s="5">
        <f>Base!U29</f>
        <v>0</v>
      </c>
      <c r="AD29" s="5">
        <f>Base!W29</f>
        <v>0</v>
      </c>
      <c r="AE29" s="5">
        <f>Base!X29</f>
        <v>0</v>
      </c>
      <c r="AF29" s="5">
        <f>Base!Y29</f>
        <v>0</v>
      </c>
      <c r="AG29" s="5">
        <f>Base!Z29</f>
        <v>0</v>
      </c>
      <c r="AH29" s="5">
        <f>Base!AB29</f>
        <v>0</v>
      </c>
      <c r="AI29" s="5">
        <f>Base!AC29</f>
        <v>0</v>
      </c>
      <c r="AJ29" s="5">
        <f>Base!AD29</f>
        <v>0</v>
      </c>
      <c r="AK29" s="5">
        <f>Base!AE29</f>
        <v>0</v>
      </c>
      <c r="AL29" s="45"/>
      <c r="AM29" s="157" t="str">
        <f>Base!DM29</f>
        <v/>
      </c>
    </row>
    <row r="30" spans="1:39" x14ac:dyDescent="0.25">
      <c r="A30" s="200" t="str">
        <f>Base!A30</f>
        <v>Б1.Б.20</v>
      </c>
      <c r="B30" s="230">
        <f>Base!B30</f>
        <v>0</v>
      </c>
      <c r="C30" s="5" t="str">
        <f ca="1">Base!BG30</f>
        <v/>
      </c>
      <c r="D30" s="5" t="str">
        <f ca="1">Base!BY30</f>
        <v/>
      </c>
      <c r="E30" s="5" t="str">
        <f ca="1">Base!CU30</f>
        <v/>
      </c>
      <c r="F30" s="5" t="str">
        <f ca="1">Base!CJ30</f>
        <v/>
      </c>
      <c r="G30" s="201">
        <f t="shared" si="5"/>
        <v>0</v>
      </c>
      <c r="H30" s="5">
        <f t="shared" si="6"/>
        <v>0</v>
      </c>
      <c r="I30" s="5">
        <f t="shared" si="7"/>
        <v>0</v>
      </c>
      <c r="J30" s="5">
        <f t="shared" si="8"/>
        <v>0</v>
      </c>
      <c r="K30" s="5">
        <f t="shared" si="9"/>
        <v>0</v>
      </c>
      <c r="L30" s="5">
        <f t="shared" si="10"/>
        <v>0</v>
      </c>
      <c r="M30" s="5">
        <f t="shared" si="4"/>
        <v>0</v>
      </c>
      <c r="N30" s="5">
        <f>Base!C30</f>
        <v>0</v>
      </c>
      <c r="O30" s="5">
        <f>Base!D30</f>
        <v>0</v>
      </c>
      <c r="P30" s="5">
        <f>Base!E30</f>
        <v>0</v>
      </c>
      <c r="Q30" s="5">
        <f>Base!F30</f>
        <v>0</v>
      </c>
      <c r="R30" s="5">
        <f>Base!H30</f>
        <v>0</v>
      </c>
      <c r="S30" s="5">
        <f>Base!I30</f>
        <v>0</v>
      </c>
      <c r="T30" s="5">
        <f>Base!J30</f>
        <v>0</v>
      </c>
      <c r="U30" s="5">
        <f>Base!K30</f>
        <v>0</v>
      </c>
      <c r="V30" s="5">
        <f>Base!M30</f>
        <v>0</v>
      </c>
      <c r="W30" s="5">
        <f>Base!N30</f>
        <v>0</v>
      </c>
      <c r="X30" s="5">
        <f>Base!O30</f>
        <v>0</v>
      </c>
      <c r="Y30" s="5">
        <f>Base!P30</f>
        <v>0</v>
      </c>
      <c r="Z30" s="5">
        <f>Base!R30</f>
        <v>0</v>
      </c>
      <c r="AA30" s="5">
        <f>Base!S30</f>
        <v>0</v>
      </c>
      <c r="AB30" s="5">
        <f>Base!T30</f>
        <v>0</v>
      </c>
      <c r="AC30" s="5">
        <f>Base!U30</f>
        <v>0</v>
      </c>
      <c r="AD30" s="5">
        <f>Base!W30</f>
        <v>0</v>
      </c>
      <c r="AE30" s="5">
        <f>Base!X30</f>
        <v>0</v>
      </c>
      <c r="AF30" s="5">
        <f>Base!Y30</f>
        <v>0</v>
      </c>
      <c r="AG30" s="5">
        <f>Base!Z30</f>
        <v>0</v>
      </c>
      <c r="AH30" s="5">
        <f>Base!AB30</f>
        <v>0</v>
      </c>
      <c r="AI30" s="5">
        <f>Base!AC30</f>
        <v>0</v>
      </c>
      <c r="AJ30" s="5">
        <f>Base!AD30</f>
        <v>0</v>
      </c>
      <c r="AK30" s="5">
        <f>Base!AE30</f>
        <v>0</v>
      </c>
      <c r="AL30" s="45"/>
      <c r="AM30" s="157" t="str">
        <f>Base!DM30</f>
        <v/>
      </c>
    </row>
    <row r="31" spans="1:39" x14ac:dyDescent="0.25">
      <c r="A31" s="200" t="str">
        <f>Base!A31</f>
        <v>Б1.Б.21</v>
      </c>
      <c r="B31" s="230">
        <f>Base!B31</f>
        <v>0</v>
      </c>
      <c r="C31" s="5" t="str">
        <f ca="1">Base!BG31</f>
        <v/>
      </c>
      <c r="D31" s="5" t="str">
        <f ca="1">Base!BY31</f>
        <v/>
      </c>
      <c r="E31" s="5" t="str">
        <f ca="1">Base!CU31</f>
        <v/>
      </c>
      <c r="F31" s="5" t="str">
        <f ca="1">Base!CJ31</f>
        <v/>
      </c>
      <c r="G31" s="201">
        <f t="shared" si="5"/>
        <v>0</v>
      </c>
      <c r="H31" s="5">
        <f t="shared" si="6"/>
        <v>0</v>
      </c>
      <c r="I31" s="5">
        <f t="shared" si="7"/>
        <v>0</v>
      </c>
      <c r="J31" s="5">
        <f t="shared" si="8"/>
        <v>0</v>
      </c>
      <c r="K31" s="5">
        <f t="shared" si="9"/>
        <v>0</v>
      </c>
      <c r="L31" s="5">
        <f t="shared" si="10"/>
        <v>0</v>
      </c>
      <c r="M31" s="5">
        <f t="shared" si="4"/>
        <v>0</v>
      </c>
      <c r="N31" s="5">
        <f>Base!C31</f>
        <v>0</v>
      </c>
      <c r="O31" s="5">
        <f>Base!D31</f>
        <v>0</v>
      </c>
      <c r="P31" s="5">
        <f>Base!E31</f>
        <v>0</v>
      </c>
      <c r="Q31" s="5">
        <f>Base!F31</f>
        <v>0</v>
      </c>
      <c r="R31" s="5">
        <f>Base!H31</f>
        <v>0</v>
      </c>
      <c r="S31" s="5">
        <f>Base!I31</f>
        <v>0</v>
      </c>
      <c r="T31" s="5">
        <f>Base!J31</f>
        <v>0</v>
      </c>
      <c r="U31" s="5">
        <f>Base!K31</f>
        <v>0</v>
      </c>
      <c r="V31" s="5">
        <f>Base!M31</f>
        <v>0</v>
      </c>
      <c r="W31" s="5">
        <f>Base!N31</f>
        <v>0</v>
      </c>
      <c r="X31" s="5">
        <f>Base!O31</f>
        <v>0</v>
      </c>
      <c r="Y31" s="5">
        <f>Base!P31</f>
        <v>0</v>
      </c>
      <c r="Z31" s="5">
        <f>Base!R31</f>
        <v>0</v>
      </c>
      <c r="AA31" s="5">
        <f>Base!S31</f>
        <v>0</v>
      </c>
      <c r="AB31" s="5">
        <f>Base!T31</f>
        <v>0</v>
      </c>
      <c r="AC31" s="5">
        <f>Base!U31</f>
        <v>0</v>
      </c>
      <c r="AD31" s="5">
        <f>Base!W31</f>
        <v>0</v>
      </c>
      <c r="AE31" s="5">
        <f>Base!X31</f>
        <v>0</v>
      </c>
      <c r="AF31" s="5">
        <f>Base!Y31</f>
        <v>0</v>
      </c>
      <c r="AG31" s="5">
        <f>Base!Z31</f>
        <v>0</v>
      </c>
      <c r="AH31" s="5">
        <f>Base!AB31</f>
        <v>0</v>
      </c>
      <c r="AI31" s="5">
        <f>Base!AC31</f>
        <v>0</v>
      </c>
      <c r="AJ31" s="5">
        <f>Base!AD31</f>
        <v>0</v>
      </c>
      <c r="AK31" s="5">
        <f>Base!AE31</f>
        <v>0</v>
      </c>
      <c r="AL31" s="45"/>
      <c r="AM31" s="157" t="str">
        <f>Base!DM31</f>
        <v/>
      </c>
    </row>
    <row r="32" spans="1:39" x14ac:dyDescent="0.25">
      <c r="A32" s="200" t="str">
        <f>Base!A32</f>
        <v>Б1.Б.22</v>
      </c>
      <c r="B32" s="230">
        <f>Base!B32</f>
        <v>0</v>
      </c>
      <c r="C32" s="5" t="str">
        <f ca="1">Base!BG32</f>
        <v/>
      </c>
      <c r="D32" s="5" t="str">
        <f ca="1">Base!BY32</f>
        <v/>
      </c>
      <c r="E32" s="5" t="str">
        <f ca="1">Base!CU32</f>
        <v/>
      </c>
      <c r="F32" s="5" t="str">
        <f ca="1">Base!CJ32</f>
        <v/>
      </c>
      <c r="G32" s="201">
        <f t="shared" si="5"/>
        <v>0</v>
      </c>
      <c r="H32" s="5">
        <f t="shared" si="6"/>
        <v>0</v>
      </c>
      <c r="I32" s="5">
        <f t="shared" si="7"/>
        <v>0</v>
      </c>
      <c r="J32" s="5">
        <f t="shared" si="8"/>
        <v>0</v>
      </c>
      <c r="K32" s="5">
        <f t="shared" si="9"/>
        <v>0</v>
      </c>
      <c r="L32" s="5">
        <f t="shared" si="10"/>
        <v>0</v>
      </c>
      <c r="M32" s="5">
        <f t="shared" si="4"/>
        <v>0</v>
      </c>
      <c r="N32" s="5">
        <f>Base!C32</f>
        <v>0</v>
      </c>
      <c r="O32" s="5">
        <f>Base!D32</f>
        <v>0</v>
      </c>
      <c r="P32" s="5">
        <f>Base!E32</f>
        <v>0</v>
      </c>
      <c r="Q32" s="5">
        <f>Base!F32</f>
        <v>0</v>
      </c>
      <c r="R32" s="5">
        <f>Base!H32</f>
        <v>0</v>
      </c>
      <c r="S32" s="5">
        <f>Base!I32</f>
        <v>0</v>
      </c>
      <c r="T32" s="5">
        <f>Base!J32</f>
        <v>0</v>
      </c>
      <c r="U32" s="5">
        <f>Base!K32</f>
        <v>0</v>
      </c>
      <c r="V32" s="5">
        <f>Base!M32</f>
        <v>0</v>
      </c>
      <c r="W32" s="5">
        <f>Base!N32</f>
        <v>0</v>
      </c>
      <c r="X32" s="5">
        <f>Base!O32</f>
        <v>0</v>
      </c>
      <c r="Y32" s="5">
        <f>Base!P32</f>
        <v>0</v>
      </c>
      <c r="Z32" s="5">
        <f>Base!R32</f>
        <v>0</v>
      </c>
      <c r="AA32" s="5">
        <f>Base!S32</f>
        <v>0</v>
      </c>
      <c r="AB32" s="5">
        <f>Base!T32</f>
        <v>0</v>
      </c>
      <c r="AC32" s="5">
        <f>Base!U32</f>
        <v>0</v>
      </c>
      <c r="AD32" s="5">
        <f>Base!W32</f>
        <v>0</v>
      </c>
      <c r="AE32" s="5">
        <f>Base!X32</f>
        <v>0</v>
      </c>
      <c r="AF32" s="5">
        <f>Base!Y32</f>
        <v>0</v>
      </c>
      <c r="AG32" s="5">
        <f>Base!Z32</f>
        <v>0</v>
      </c>
      <c r="AH32" s="5">
        <f>Base!AB32</f>
        <v>0</v>
      </c>
      <c r="AI32" s="5">
        <f>Base!AC32</f>
        <v>0</v>
      </c>
      <c r="AJ32" s="5">
        <f>Base!AD32</f>
        <v>0</v>
      </c>
      <c r="AK32" s="5">
        <f>Base!AE32</f>
        <v>0</v>
      </c>
      <c r="AL32" s="45"/>
      <c r="AM32" s="157" t="str">
        <f>Base!DM32</f>
        <v/>
      </c>
    </row>
    <row r="33" spans="1:39" x14ac:dyDescent="0.25">
      <c r="A33" s="200" t="str">
        <f>Base!A33</f>
        <v>Б1.Б.23</v>
      </c>
      <c r="B33" s="230">
        <f>Base!B33</f>
        <v>0</v>
      </c>
      <c r="C33" s="5" t="str">
        <f ca="1">Base!BG33</f>
        <v/>
      </c>
      <c r="D33" s="5" t="str">
        <f ca="1">Base!BY33</f>
        <v/>
      </c>
      <c r="E33" s="5" t="str">
        <f ca="1">Base!CU33</f>
        <v/>
      </c>
      <c r="F33" s="5" t="str">
        <f ca="1">Base!CJ33</f>
        <v/>
      </c>
      <c r="G33" s="201">
        <f t="shared" si="5"/>
        <v>0</v>
      </c>
      <c r="H33" s="5">
        <f t="shared" si="6"/>
        <v>0</v>
      </c>
      <c r="I33" s="5">
        <f t="shared" si="7"/>
        <v>0</v>
      </c>
      <c r="J33" s="5">
        <f t="shared" si="8"/>
        <v>0</v>
      </c>
      <c r="K33" s="5">
        <f t="shared" si="9"/>
        <v>0</v>
      </c>
      <c r="L33" s="5">
        <f t="shared" si="10"/>
        <v>0</v>
      </c>
      <c r="M33" s="5">
        <f t="shared" si="4"/>
        <v>0</v>
      </c>
      <c r="N33" s="5">
        <f>Base!C33</f>
        <v>0</v>
      </c>
      <c r="O33" s="5">
        <f>Base!D33</f>
        <v>0</v>
      </c>
      <c r="P33" s="5">
        <f>Base!E33</f>
        <v>0</v>
      </c>
      <c r="Q33" s="5">
        <f>Base!F33</f>
        <v>0</v>
      </c>
      <c r="R33" s="5">
        <f>Base!H33</f>
        <v>0</v>
      </c>
      <c r="S33" s="5">
        <f>Base!I33</f>
        <v>0</v>
      </c>
      <c r="T33" s="5">
        <f>Base!J33</f>
        <v>0</v>
      </c>
      <c r="U33" s="5">
        <f>Base!K33</f>
        <v>0</v>
      </c>
      <c r="V33" s="5">
        <f>Base!M33</f>
        <v>0</v>
      </c>
      <c r="W33" s="5">
        <f>Base!N33</f>
        <v>0</v>
      </c>
      <c r="X33" s="5">
        <f>Base!O33</f>
        <v>0</v>
      </c>
      <c r="Y33" s="5">
        <f>Base!P33</f>
        <v>0</v>
      </c>
      <c r="Z33" s="5">
        <f>Base!R33</f>
        <v>0</v>
      </c>
      <c r="AA33" s="5">
        <f>Base!S33</f>
        <v>0</v>
      </c>
      <c r="AB33" s="5">
        <f>Base!T33</f>
        <v>0</v>
      </c>
      <c r="AC33" s="5">
        <f>Base!U33</f>
        <v>0</v>
      </c>
      <c r="AD33" s="5">
        <f>Base!W33</f>
        <v>0</v>
      </c>
      <c r="AE33" s="5">
        <f>Base!X33</f>
        <v>0</v>
      </c>
      <c r="AF33" s="5">
        <f>Base!Y33</f>
        <v>0</v>
      </c>
      <c r="AG33" s="5">
        <f>Base!Z33</f>
        <v>0</v>
      </c>
      <c r="AH33" s="5">
        <f>Base!AB33</f>
        <v>0</v>
      </c>
      <c r="AI33" s="5">
        <f>Base!AC33</f>
        <v>0</v>
      </c>
      <c r="AJ33" s="5">
        <f>Base!AD33</f>
        <v>0</v>
      </c>
      <c r="AK33" s="5">
        <f>Base!AE33</f>
        <v>0</v>
      </c>
      <c r="AL33" s="45"/>
      <c r="AM33" s="157" t="str">
        <f>Base!DM33</f>
        <v/>
      </c>
    </row>
    <row r="34" spans="1:39" x14ac:dyDescent="0.25">
      <c r="A34" s="200" t="str">
        <f>Base!A34</f>
        <v>Б1.Б.24</v>
      </c>
      <c r="B34" s="230">
        <f>Base!B34</f>
        <v>0</v>
      </c>
      <c r="C34" s="5" t="str">
        <f ca="1">Base!BG34</f>
        <v/>
      </c>
      <c r="D34" s="5" t="str">
        <f ca="1">Base!BY34</f>
        <v/>
      </c>
      <c r="E34" s="5" t="str">
        <f ca="1">Base!CU34</f>
        <v/>
      </c>
      <c r="F34" s="5" t="str">
        <f ca="1">Base!CJ34</f>
        <v/>
      </c>
      <c r="G34" s="201">
        <f t="shared" si="5"/>
        <v>0</v>
      </c>
      <c r="H34" s="5">
        <f t="shared" si="6"/>
        <v>0</v>
      </c>
      <c r="I34" s="5">
        <f t="shared" si="7"/>
        <v>0</v>
      </c>
      <c r="J34" s="5">
        <f t="shared" si="8"/>
        <v>0</v>
      </c>
      <c r="K34" s="5">
        <f t="shared" si="9"/>
        <v>0</v>
      </c>
      <c r="L34" s="5">
        <f t="shared" si="10"/>
        <v>0</v>
      </c>
      <c r="M34" s="5">
        <f t="shared" si="4"/>
        <v>0</v>
      </c>
      <c r="N34" s="5">
        <f>Base!C34</f>
        <v>0</v>
      </c>
      <c r="O34" s="5">
        <f>Base!D34</f>
        <v>0</v>
      </c>
      <c r="P34" s="5">
        <f>Base!E34</f>
        <v>0</v>
      </c>
      <c r="Q34" s="5">
        <f>Base!F34</f>
        <v>0</v>
      </c>
      <c r="R34" s="5">
        <f>Base!H34</f>
        <v>0</v>
      </c>
      <c r="S34" s="5">
        <f>Base!I34</f>
        <v>0</v>
      </c>
      <c r="T34" s="5">
        <f>Base!J34</f>
        <v>0</v>
      </c>
      <c r="U34" s="5">
        <f>Base!K34</f>
        <v>0</v>
      </c>
      <c r="V34" s="5">
        <f>Base!M34</f>
        <v>0</v>
      </c>
      <c r="W34" s="5">
        <f>Base!N34</f>
        <v>0</v>
      </c>
      <c r="X34" s="5">
        <f>Base!O34</f>
        <v>0</v>
      </c>
      <c r="Y34" s="5">
        <f>Base!P34</f>
        <v>0</v>
      </c>
      <c r="Z34" s="5">
        <f>Base!R34</f>
        <v>0</v>
      </c>
      <c r="AA34" s="5">
        <f>Base!S34</f>
        <v>0</v>
      </c>
      <c r="AB34" s="5">
        <f>Base!T34</f>
        <v>0</v>
      </c>
      <c r="AC34" s="5">
        <f>Base!U34</f>
        <v>0</v>
      </c>
      <c r="AD34" s="5">
        <f>Base!W34</f>
        <v>0</v>
      </c>
      <c r="AE34" s="5">
        <f>Base!X34</f>
        <v>0</v>
      </c>
      <c r="AF34" s="5">
        <f>Base!Y34</f>
        <v>0</v>
      </c>
      <c r="AG34" s="5">
        <f>Base!Z34</f>
        <v>0</v>
      </c>
      <c r="AH34" s="5">
        <f>Base!AB34</f>
        <v>0</v>
      </c>
      <c r="AI34" s="5">
        <f>Base!AC34</f>
        <v>0</v>
      </c>
      <c r="AJ34" s="5">
        <f>Base!AD34</f>
        <v>0</v>
      </c>
      <c r="AK34" s="5">
        <f>Base!AE34</f>
        <v>0</v>
      </c>
      <c r="AL34" s="45"/>
      <c r="AM34" s="157" t="str">
        <f>Base!DM34</f>
        <v/>
      </c>
    </row>
    <row r="35" spans="1:39" x14ac:dyDescent="0.25">
      <c r="A35" s="200" t="str">
        <f>Base!A35</f>
        <v>Б1.Б.25</v>
      </c>
      <c r="B35" s="230">
        <f>Base!B35</f>
        <v>0</v>
      </c>
      <c r="C35" s="5" t="str">
        <f ca="1">Base!BG35</f>
        <v/>
      </c>
      <c r="D35" s="5" t="str">
        <f ca="1">Base!BY35</f>
        <v/>
      </c>
      <c r="E35" s="5" t="str">
        <f ca="1">Base!CU35</f>
        <v/>
      </c>
      <c r="F35" s="5" t="str">
        <f ca="1">Base!CJ35</f>
        <v/>
      </c>
      <c r="G35" s="201">
        <f t="shared" si="5"/>
        <v>0</v>
      </c>
      <c r="H35" s="5">
        <f t="shared" si="6"/>
        <v>0</v>
      </c>
      <c r="I35" s="5">
        <f t="shared" si="7"/>
        <v>0</v>
      </c>
      <c r="J35" s="5">
        <f t="shared" si="8"/>
        <v>0</v>
      </c>
      <c r="K35" s="5">
        <f t="shared" si="9"/>
        <v>0</v>
      </c>
      <c r="L35" s="5">
        <f t="shared" si="10"/>
        <v>0</v>
      </c>
      <c r="M35" s="5">
        <f t="shared" si="4"/>
        <v>0</v>
      </c>
      <c r="N35" s="5">
        <f>Base!C35</f>
        <v>0</v>
      </c>
      <c r="O35" s="5">
        <f>Base!D35</f>
        <v>0</v>
      </c>
      <c r="P35" s="5">
        <f>Base!E35</f>
        <v>0</v>
      </c>
      <c r="Q35" s="5">
        <f>Base!F35</f>
        <v>0</v>
      </c>
      <c r="R35" s="5">
        <f>Base!H35</f>
        <v>0</v>
      </c>
      <c r="S35" s="5">
        <f>Base!I35</f>
        <v>0</v>
      </c>
      <c r="T35" s="5">
        <f>Base!J35</f>
        <v>0</v>
      </c>
      <c r="U35" s="5">
        <f>Base!K35</f>
        <v>0</v>
      </c>
      <c r="V35" s="5">
        <f>Base!M35</f>
        <v>0</v>
      </c>
      <c r="W35" s="5">
        <f>Base!N35</f>
        <v>0</v>
      </c>
      <c r="X35" s="5">
        <f>Base!O35</f>
        <v>0</v>
      </c>
      <c r="Y35" s="5">
        <f>Base!P35</f>
        <v>0</v>
      </c>
      <c r="Z35" s="5">
        <f>Base!R35</f>
        <v>0</v>
      </c>
      <c r="AA35" s="5">
        <f>Base!S35</f>
        <v>0</v>
      </c>
      <c r="AB35" s="5">
        <f>Base!T35</f>
        <v>0</v>
      </c>
      <c r="AC35" s="5">
        <f>Base!U35</f>
        <v>0</v>
      </c>
      <c r="AD35" s="5">
        <f>Base!W35</f>
        <v>0</v>
      </c>
      <c r="AE35" s="5">
        <f>Base!X35</f>
        <v>0</v>
      </c>
      <c r="AF35" s="5">
        <f>Base!Y35</f>
        <v>0</v>
      </c>
      <c r="AG35" s="5">
        <f>Base!Z35</f>
        <v>0</v>
      </c>
      <c r="AH35" s="5">
        <f>Base!AB35</f>
        <v>0</v>
      </c>
      <c r="AI35" s="5">
        <f>Base!AC35</f>
        <v>0</v>
      </c>
      <c r="AJ35" s="5">
        <f>Base!AD35</f>
        <v>0</v>
      </c>
      <c r="AK35" s="5">
        <f>Base!AE35</f>
        <v>0</v>
      </c>
      <c r="AL35" s="45"/>
      <c r="AM35" s="157" t="str">
        <f>Base!DM35</f>
        <v/>
      </c>
    </row>
    <row r="36" spans="1:39" x14ac:dyDescent="0.25">
      <c r="A36" s="200" t="str">
        <f>Base!A36</f>
        <v>Б1.Б.26</v>
      </c>
      <c r="B36" s="230">
        <f>Base!B36</f>
        <v>0</v>
      </c>
      <c r="C36" s="5" t="str">
        <f ca="1">Base!BG36</f>
        <v/>
      </c>
      <c r="D36" s="5" t="str">
        <f ca="1">Base!BY36</f>
        <v/>
      </c>
      <c r="E36" s="5" t="str">
        <f ca="1">Base!CU36</f>
        <v/>
      </c>
      <c r="F36" s="5" t="str">
        <f ca="1">Base!CJ36</f>
        <v/>
      </c>
      <c r="G36" s="201">
        <f t="shared" si="5"/>
        <v>0</v>
      </c>
      <c r="H36" s="5">
        <f t="shared" si="6"/>
        <v>0</v>
      </c>
      <c r="I36" s="5">
        <f t="shared" si="7"/>
        <v>0</v>
      </c>
      <c r="J36" s="5">
        <f t="shared" si="8"/>
        <v>0</v>
      </c>
      <c r="K36" s="5">
        <f t="shared" si="9"/>
        <v>0</v>
      </c>
      <c r="L36" s="5">
        <f t="shared" si="10"/>
        <v>0</v>
      </c>
      <c r="M36" s="5">
        <f t="shared" si="4"/>
        <v>0</v>
      </c>
      <c r="N36" s="5">
        <f>Base!C36</f>
        <v>0</v>
      </c>
      <c r="O36" s="5">
        <f>Base!D36</f>
        <v>0</v>
      </c>
      <c r="P36" s="5">
        <f>Base!E36</f>
        <v>0</v>
      </c>
      <c r="Q36" s="5">
        <f>Base!F36</f>
        <v>0</v>
      </c>
      <c r="R36" s="5">
        <f>Base!H36</f>
        <v>0</v>
      </c>
      <c r="S36" s="5">
        <f>Base!I36</f>
        <v>0</v>
      </c>
      <c r="T36" s="5">
        <f>Base!J36</f>
        <v>0</v>
      </c>
      <c r="U36" s="5">
        <f>Base!K36</f>
        <v>0</v>
      </c>
      <c r="V36" s="5">
        <f>Base!M36</f>
        <v>0</v>
      </c>
      <c r="W36" s="5">
        <f>Base!N36</f>
        <v>0</v>
      </c>
      <c r="X36" s="5">
        <f>Base!O36</f>
        <v>0</v>
      </c>
      <c r="Y36" s="5">
        <f>Base!P36</f>
        <v>0</v>
      </c>
      <c r="Z36" s="5">
        <f>Base!R36</f>
        <v>0</v>
      </c>
      <c r="AA36" s="5">
        <f>Base!S36</f>
        <v>0</v>
      </c>
      <c r="AB36" s="5">
        <f>Base!T36</f>
        <v>0</v>
      </c>
      <c r="AC36" s="5">
        <f>Base!U36</f>
        <v>0</v>
      </c>
      <c r="AD36" s="5">
        <f>Base!W36</f>
        <v>0</v>
      </c>
      <c r="AE36" s="5">
        <f>Base!X36</f>
        <v>0</v>
      </c>
      <c r="AF36" s="5">
        <f>Base!Y36</f>
        <v>0</v>
      </c>
      <c r="AG36" s="5">
        <f>Base!Z36</f>
        <v>0</v>
      </c>
      <c r="AH36" s="5">
        <f>Base!AB36</f>
        <v>0</v>
      </c>
      <c r="AI36" s="5">
        <f>Base!AC36</f>
        <v>0</v>
      </c>
      <c r="AJ36" s="5">
        <f>Base!AD36</f>
        <v>0</v>
      </c>
      <c r="AK36" s="5">
        <f>Base!AE36</f>
        <v>0</v>
      </c>
      <c r="AL36" s="45"/>
      <c r="AM36" s="157" t="str">
        <f>Base!DM36</f>
        <v/>
      </c>
    </row>
    <row r="37" spans="1:39" x14ac:dyDescent="0.25">
      <c r="A37" s="200" t="str">
        <f>Base!A37</f>
        <v>Б1.Б.27</v>
      </c>
      <c r="B37" s="230">
        <f>Base!B37</f>
        <v>0</v>
      </c>
      <c r="C37" s="5" t="str">
        <f ca="1">Base!BG37</f>
        <v/>
      </c>
      <c r="D37" s="5" t="str">
        <f ca="1">Base!BY37</f>
        <v/>
      </c>
      <c r="E37" s="5" t="str">
        <f ca="1">Base!CU37</f>
        <v/>
      </c>
      <c r="F37" s="5" t="str">
        <f ca="1">Base!CJ37</f>
        <v/>
      </c>
      <c r="G37" s="201">
        <f t="shared" si="5"/>
        <v>0</v>
      </c>
      <c r="H37" s="5">
        <f t="shared" si="6"/>
        <v>0</v>
      </c>
      <c r="I37" s="5">
        <f t="shared" si="7"/>
        <v>0</v>
      </c>
      <c r="J37" s="5">
        <f t="shared" si="8"/>
        <v>0</v>
      </c>
      <c r="K37" s="5">
        <f t="shared" si="9"/>
        <v>0</v>
      </c>
      <c r="L37" s="5">
        <f t="shared" si="10"/>
        <v>0</v>
      </c>
      <c r="M37" s="5">
        <f t="shared" si="4"/>
        <v>0</v>
      </c>
      <c r="N37" s="5">
        <f>Base!C37</f>
        <v>0</v>
      </c>
      <c r="O37" s="5">
        <f>Base!D37</f>
        <v>0</v>
      </c>
      <c r="P37" s="5">
        <f>Base!E37</f>
        <v>0</v>
      </c>
      <c r="Q37" s="5">
        <f>Base!F37</f>
        <v>0</v>
      </c>
      <c r="R37" s="5">
        <f>Base!H37</f>
        <v>0</v>
      </c>
      <c r="S37" s="5">
        <f>Base!I37</f>
        <v>0</v>
      </c>
      <c r="T37" s="5">
        <f>Base!J37</f>
        <v>0</v>
      </c>
      <c r="U37" s="5">
        <f>Base!K37</f>
        <v>0</v>
      </c>
      <c r="V37" s="5">
        <f>Base!M37</f>
        <v>0</v>
      </c>
      <c r="W37" s="5">
        <f>Base!N37</f>
        <v>0</v>
      </c>
      <c r="X37" s="5">
        <f>Base!O37</f>
        <v>0</v>
      </c>
      <c r="Y37" s="5">
        <f>Base!P37</f>
        <v>0</v>
      </c>
      <c r="Z37" s="5">
        <f>Base!R37</f>
        <v>0</v>
      </c>
      <c r="AA37" s="5">
        <f>Base!S37</f>
        <v>0</v>
      </c>
      <c r="AB37" s="5">
        <f>Base!T37</f>
        <v>0</v>
      </c>
      <c r="AC37" s="5">
        <f>Base!U37</f>
        <v>0</v>
      </c>
      <c r="AD37" s="5">
        <f>Base!W37</f>
        <v>0</v>
      </c>
      <c r="AE37" s="5">
        <f>Base!X37</f>
        <v>0</v>
      </c>
      <c r="AF37" s="5">
        <f>Base!Y37</f>
        <v>0</v>
      </c>
      <c r="AG37" s="5">
        <f>Base!Z37</f>
        <v>0</v>
      </c>
      <c r="AH37" s="5">
        <f>Base!AB37</f>
        <v>0</v>
      </c>
      <c r="AI37" s="5">
        <f>Base!AC37</f>
        <v>0</v>
      </c>
      <c r="AJ37" s="5">
        <f>Base!AD37</f>
        <v>0</v>
      </c>
      <c r="AK37" s="5">
        <f>Base!AE37</f>
        <v>0</v>
      </c>
      <c r="AL37" s="45"/>
      <c r="AM37" s="157" t="str">
        <f>Base!DM37</f>
        <v/>
      </c>
    </row>
    <row r="38" spans="1:39" x14ac:dyDescent="0.25">
      <c r="A38" s="200" t="str">
        <f>Base!A38</f>
        <v>Б1.Б.28</v>
      </c>
      <c r="B38" s="230">
        <f>Base!B38</f>
        <v>0</v>
      </c>
      <c r="C38" s="5" t="str">
        <f ca="1">Base!BG38</f>
        <v/>
      </c>
      <c r="D38" s="5" t="str">
        <f ca="1">Base!BY38</f>
        <v/>
      </c>
      <c r="E38" s="5" t="str">
        <f ca="1">Base!CU38</f>
        <v/>
      </c>
      <c r="F38" s="5" t="str">
        <f ca="1">Base!CJ38</f>
        <v/>
      </c>
      <c r="G38" s="201">
        <f t="shared" si="5"/>
        <v>0</v>
      </c>
      <c r="H38" s="5">
        <f t="shared" si="6"/>
        <v>0</v>
      </c>
      <c r="I38" s="5">
        <f t="shared" si="7"/>
        <v>0</v>
      </c>
      <c r="J38" s="5">
        <f t="shared" si="8"/>
        <v>0</v>
      </c>
      <c r="K38" s="5">
        <f t="shared" si="9"/>
        <v>0</v>
      </c>
      <c r="L38" s="5">
        <f t="shared" si="10"/>
        <v>0</v>
      </c>
      <c r="M38" s="5">
        <f t="shared" si="4"/>
        <v>0</v>
      </c>
      <c r="N38" s="5">
        <f>Base!C38</f>
        <v>0</v>
      </c>
      <c r="O38" s="5">
        <f>Base!D38</f>
        <v>0</v>
      </c>
      <c r="P38" s="5">
        <f>Base!E38</f>
        <v>0</v>
      </c>
      <c r="Q38" s="5">
        <f>Base!F38</f>
        <v>0</v>
      </c>
      <c r="R38" s="5">
        <f>Base!H38</f>
        <v>0</v>
      </c>
      <c r="S38" s="5">
        <f>Base!I38</f>
        <v>0</v>
      </c>
      <c r="T38" s="5">
        <f>Base!J38</f>
        <v>0</v>
      </c>
      <c r="U38" s="5">
        <f>Base!K38</f>
        <v>0</v>
      </c>
      <c r="V38" s="5">
        <f>Base!M38</f>
        <v>0</v>
      </c>
      <c r="W38" s="5">
        <f>Base!N38</f>
        <v>0</v>
      </c>
      <c r="X38" s="5">
        <f>Base!O38</f>
        <v>0</v>
      </c>
      <c r="Y38" s="5">
        <f>Base!P38</f>
        <v>0</v>
      </c>
      <c r="Z38" s="5">
        <f>Base!R38</f>
        <v>0</v>
      </c>
      <c r="AA38" s="5">
        <f>Base!S38</f>
        <v>0</v>
      </c>
      <c r="AB38" s="5">
        <f>Base!T38</f>
        <v>0</v>
      </c>
      <c r="AC38" s="5">
        <f>Base!U38</f>
        <v>0</v>
      </c>
      <c r="AD38" s="5">
        <f>Base!W38</f>
        <v>0</v>
      </c>
      <c r="AE38" s="5">
        <f>Base!X38</f>
        <v>0</v>
      </c>
      <c r="AF38" s="5">
        <f>Base!Y38</f>
        <v>0</v>
      </c>
      <c r="AG38" s="5">
        <f>Base!Z38</f>
        <v>0</v>
      </c>
      <c r="AH38" s="5">
        <f>Base!AB38</f>
        <v>0</v>
      </c>
      <c r="AI38" s="5">
        <f>Base!AC38</f>
        <v>0</v>
      </c>
      <c r="AJ38" s="5">
        <f>Base!AD38</f>
        <v>0</v>
      </c>
      <c r="AK38" s="5">
        <f>Base!AE38</f>
        <v>0</v>
      </c>
      <c r="AL38" s="45"/>
      <c r="AM38" s="157" t="str">
        <f>Base!DM38</f>
        <v/>
      </c>
    </row>
    <row r="39" spans="1:39" x14ac:dyDescent="0.25">
      <c r="A39" s="200" t="str">
        <f>Base!A39</f>
        <v>Б1.Б.29</v>
      </c>
      <c r="B39" s="230">
        <f>Base!B39</f>
        <v>0</v>
      </c>
      <c r="C39" s="5" t="str">
        <f ca="1">Base!BG39</f>
        <v/>
      </c>
      <c r="D39" s="5" t="str">
        <f ca="1">Base!BY39</f>
        <v/>
      </c>
      <c r="E39" s="5" t="str">
        <f ca="1">Base!CU39</f>
        <v/>
      </c>
      <c r="F39" s="5" t="str">
        <f ca="1">Base!CJ39</f>
        <v/>
      </c>
      <c r="G39" s="201">
        <f t="shared" si="5"/>
        <v>0</v>
      </c>
      <c r="H39" s="5">
        <f t="shared" si="6"/>
        <v>0</v>
      </c>
      <c r="I39" s="5">
        <f t="shared" si="7"/>
        <v>0</v>
      </c>
      <c r="J39" s="5">
        <f t="shared" si="8"/>
        <v>0</v>
      </c>
      <c r="K39" s="5">
        <f t="shared" si="9"/>
        <v>0</v>
      </c>
      <c r="L39" s="5">
        <f t="shared" si="10"/>
        <v>0</v>
      </c>
      <c r="M39" s="5">
        <f t="shared" si="4"/>
        <v>0</v>
      </c>
      <c r="N39" s="5">
        <f>Base!C39</f>
        <v>0</v>
      </c>
      <c r="O39" s="5">
        <f>Base!D39</f>
        <v>0</v>
      </c>
      <c r="P39" s="5">
        <f>Base!E39</f>
        <v>0</v>
      </c>
      <c r="Q39" s="5">
        <f>Base!F39</f>
        <v>0</v>
      </c>
      <c r="R39" s="5">
        <f>Base!H39</f>
        <v>0</v>
      </c>
      <c r="S39" s="5">
        <f>Base!I39</f>
        <v>0</v>
      </c>
      <c r="T39" s="5">
        <f>Base!J39</f>
        <v>0</v>
      </c>
      <c r="U39" s="5">
        <f>Base!K39</f>
        <v>0</v>
      </c>
      <c r="V39" s="5">
        <f>Base!M39</f>
        <v>0</v>
      </c>
      <c r="W39" s="5">
        <f>Base!N39</f>
        <v>0</v>
      </c>
      <c r="X39" s="5">
        <f>Base!O39</f>
        <v>0</v>
      </c>
      <c r="Y39" s="5">
        <f>Base!P39</f>
        <v>0</v>
      </c>
      <c r="Z39" s="5">
        <f>Base!R39</f>
        <v>0</v>
      </c>
      <c r="AA39" s="5">
        <f>Base!S39</f>
        <v>0</v>
      </c>
      <c r="AB39" s="5">
        <f>Base!T39</f>
        <v>0</v>
      </c>
      <c r="AC39" s="5">
        <f>Base!U39</f>
        <v>0</v>
      </c>
      <c r="AD39" s="5">
        <f>Base!W39</f>
        <v>0</v>
      </c>
      <c r="AE39" s="5">
        <f>Base!X39</f>
        <v>0</v>
      </c>
      <c r="AF39" s="5">
        <f>Base!Y39</f>
        <v>0</v>
      </c>
      <c r="AG39" s="5">
        <f>Base!Z39</f>
        <v>0</v>
      </c>
      <c r="AH39" s="5">
        <f>Base!AB39</f>
        <v>0</v>
      </c>
      <c r="AI39" s="5">
        <f>Base!AC39</f>
        <v>0</v>
      </c>
      <c r="AJ39" s="5">
        <f>Base!AD39</f>
        <v>0</v>
      </c>
      <c r="AK39" s="5">
        <f>Base!AE39</f>
        <v>0</v>
      </c>
      <c r="AL39" s="45"/>
      <c r="AM39" s="157" t="str">
        <f>Base!DM39</f>
        <v/>
      </c>
    </row>
    <row r="40" spans="1:39" x14ac:dyDescent="0.25">
      <c r="A40" s="200" t="str">
        <f>Base!A40</f>
        <v>Б1.Б.30</v>
      </c>
      <c r="B40" s="230">
        <f>Base!B40</f>
        <v>0</v>
      </c>
      <c r="C40" s="5" t="str">
        <f ca="1">Base!BG40</f>
        <v/>
      </c>
      <c r="D40" s="5" t="str">
        <f ca="1">Base!BY40</f>
        <v/>
      </c>
      <c r="E40" s="5" t="str">
        <f ca="1">Base!CU40</f>
        <v/>
      </c>
      <c r="F40" s="5" t="str">
        <f ca="1">Base!CJ40</f>
        <v/>
      </c>
      <c r="G40" s="201">
        <f t="shared" si="5"/>
        <v>0</v>
      </c>
      <c r="H40" s="5">
        <f t="shared" si="6"/>
        <v>0</v>
      </c>
      <c r="I40" s="5">
        <f t="shared" si="7"/>
        <v>0</v>
      </c>
      <c r="J40" s="5">
        <f t="shared" si="8"/>
        <v>0</v>
      </c>
      <c r="K40" s="5">
        <f t="shared" si="9"/>
        <v>0</v>
      </c>
      <c r="L40" s="5">
        <f t="shared" si="10"/>
        <v>0</v>
      </c>
      <c r="M40" s="5">
        <f t="shared" si="4"/>
        <v>0</v>
      </c>
      <c r="N40" s="5">
        <f>Base!C40</f>
        <v>0</v>
      </c>
      <c r="O40" s="5">
        <f>Base!D40</f>
        <v>0</v>
      </c>
      <c r="P40" s="5">
        <f>Base!E40</f>
        <v>0</v>
      </c>
      <c r="Q40" s="5">
        <f>Base!F40</f>
        <v>0</v>
      </c>
      <c r="R40" s="5">
        <f>Base!H40</f>
        <v>0</v>
      </c>
      <c r="S40" s="5">
        <f>Base!I40</f>
        <v>0</v>
      </c>
      <c r="T40" s="5">
        <f>Base!J40</f>
        <v>0</v>
      </c>
      <c r="U40" s="5">
        <f>Base!K40</f>
        <v>0</v>
      </c>
      <c r="V40" s="5">
        <f>Base!M40</f>
        <v>0</v>
      </c>
      <c r="W40" s="5">
        <f>Base!N40</f>
        <v>0</v>
      </c>
      <c r="X40" s="5">
        <f>Base!O40</f>
        <v>0</v>
      </c>
      <c r="Y40" s="5">
        <f>Base!P40</f>
        <v>0</v>
      </c>
      <c r="Z40" s="5">
        <f>Base!R40</f>
        <v>0</v>
      </c>
      <c r="AA40" s="5">
        <f>Base!S40</f>
        <v>0</v>
      </c>
      <c r="AB40" s="5">
        <f>Base!T40</f>
        <v>0</v>
      </c>
      <c r="AC40" s="5">
        <f>Base!U40</f>
        <v>0</v>
      </c>
      <c r="AD40" s="5">
        <f>Base!W40</f>
        <v>0</v>
      </c>
      <c r="AE40" s="5">
        <f>Base!X40</f>
        <v>0</v>
      </c>
      <c r="AF40" s="5">
        <f>Base!Y40</f>
        <v>0</v>
      </c>
      <c r="AG40" s="5">
        <f>Base!Z40</f>
        <v>0</v>
      </c>
      <c r="AH40" s="5">
        <f>Base!AB40</f>
        <v>0</v>
      </c>
      <c r="AI40" s="5">
        <f>Base!AC40</f>
        <v>0</v>
      </c>
      <c r="AJ40" s="5">
        <f>Base!AD40</f>
        <v>0</v>
      </c>
      <c r="AK40" s="5">
        <f>Base!AE40</f>
        <v>0</v>
      </c>
      <c r="AL40" s="45"/>
      <c r="AM40" s="157" t="str">
        <f>Base!DM40</f>
        <v/>
      </c>
    </row>
    <row r="41" spans="1:39" x14ac:dyDescent="0.25">
      <c r="A41" s="200" t="str">
        <f>Base!A41</f>
        <v>Б1.Б.31</v>
      </c>
      <c r="B41" s="230">
        <f>Base!B41</f>
        <v>0</v>
      </c>
      <c r="C41" s="5" t="str">
        <f ca="1">Base!BG41</f>
        <v/>
      </c>
      <c r="D41" s="5" t="str">
        <f ca="1">Base!BY41</f>
        <v/>
      </c>
      <c r="E41" s="5" t="str">
        <f ca="1">Base!CU41</f>
        <v/>
      </c>
      <c r="F41" s="5" t="str">
        <f ca="1">Base!CJ41</f>
        <v/>
      </c>
      <c r="G41" s="201">
        <f t="shared" si="5"/>
        <v>0</v>
      </c>
      <c r="H41" s="5">
        <f t="shared" si="6"/>
        <v>0</v>
      </c>
      <c r="I41" s="5">
        <f t="shared" si="7"/>
        <v>0</v>
      </c>
      <c r="J41" s="5">
        <f t="shared" si="8"/>
        <v>0</v>
      </c>
      <c r="K41" s="5">
        <f t="shared" si="9"/>
        <v>0</v>
      </c>
      <c r="L41" s="5">
        <f t="shared" si="10"/>
        <v>0</v>
      </c>
      <c r="M41" s="5">
        <f t="shared" si="4"/>
        <v>0</v>
      </c>
      <c r="N41" s="5">
        <f>Base!C41</f>
        <v>0</v>
      </c>
      <c r="O41" s="5">
        <f>Base!D41</f>
        <v>0</v>
      </c>
      <c r="P41" s="5">
        <f>Base!E41</f>
        <v>0</v>
      </c>
      <c r="Q41" s="5">
        <f>Base!F41</f>
        <v>0</v>
      </c>
      <c r="R41" s="5">
        <f>Base!H41</f>
        <v>0</v>
      </c>
      <c r="S41" s="5">
        <f>Base!I41</f>
        <v>0</v>
      </c>
      <c r="T41" s="5">
        <f>Base!J41</f>
        <v>0</v>
      </c>
      <c r="U41" s="5">
        <f>Base!K41</f>
        <v>0</v>
      </c>
      <c r="V41" s="5">
        <f>Base!M41</f>
        <v>0</v>
      </c>
      <c r="W41" s="5">
        <f>Base!N41</f>
        <v>0</v>
      </c>
      <c r="X41" s="5">
        <f>Base!O41</f>
        <v>0</v>
      </c>
      <c r="Y41" s="5">
        <f>Base!P41</f>
        <v>0</v>
      </c>
      <c r="Z41" s="5">
        <f>Base!R41</f>
        <v>0</v>
      </c>
      <c r="AA41" s="5">
        <f>Base!S41</f>
        <v>0</v>
      </c>
      <c r="AB41" s="5">
        <f>Base!T41</f>
        <v>0</v>
      </c>
      <c r="AC41" s="5">
        <f>Base!U41</f>
        <v>0</v>
      </c>
      <c r="AD41" s="5">
        <f>Base!W41</f>
        <v>0</v>
      </c>
      <c r="AE41" s="5">
        <f>Base!X41</f>
        <v>0</v>
      </c>
      <c r="AF41" s="5">
        <f>Base!Y41</f>
        <v>0</v>
      </c>
      <c r="AG41" s="5">
        <f>Base!Z41</f>
        <v>0</v>
      </c>
      <c r="AH41" s="5">
        <f>Base!AB41</f>
        <v>0</v>
      </c>
      <c r="AI41" s="5">
        <f>Base!AC41</f>
        <v>0</v>
      </c>
      <c r="AJ41" s="5">
        <f>Base!AD41</f>
        <v>0</v>
      </c>
      <c r="AK41" s="5">
        <f>Base!AE41</f>
        <v>0</v>
      </c>
      <c r="AL41" s="45"/>
      <c r="AM41" s="157" t="str">
        <f>Base!DM41</f>
        <v/>
      </c>
    </row>
    <row r="42" spans="1:39" x14ac:dyDescent="0.25">
      <c r="A42" s="200" t="str">
        <f>Base!A42</f>
        <v>Б1.Б.32</v>
      </c>
      <c r="B42" s="230">
        <f>Base!B42</f>
        <v>0</v>
      </c>
      <c r="C42" s="5" t="str">
        <f ca="1">Base!BG42</f>
        <v/>
      </c>
      <c r="D42" s="5" t="str">
        <f ca="1">Base!BY42</f>
        <v/>
      </c>
      <c r="E42" s="5" t="str">
        <f ca="1">Base!CU42</f>
        <v/>
      </c>
      <c r="F42" s="5" t="str">
        <f ca="1">Base!CJ42</f>
        <v/>
      </c>
      <c r="G42" s="201">
        <f t="shared" si="5"/>
        <v>0</v>
      </c>
      <c r="H42" s="5">
        <f t="shared" si="6"/>
        <v>0</v>
      </c>
      <c r="I42" s="5">
        <f t="shared" si="7"/>
        <v>0</v>
      </c>
      <c r="J42" s="5">
        <f t="shared" si="8"/>
        <v>0</v>
      </c>
      <c r="K42" s="5">
        <f t="shared" si="9"/>
        <v>0</v>
      </c>
      <c r="L42" s="5">
        <f t="shared" si="10"/>
        <v>0</v>
      </c>
      <c r="M42" s="5">
        <f t="shared" si="4"/>
        <v>0</v>
      </c>
      <c r="N42" s="5">
        <f>Base!C42</f>
        <v>0</v>
      </c>
      <c r="O42" s="5">
        <f>Base!D42</f>
        <v>0</v>
      </c>
      <c r="P42" s="5">
        <f>Base!E42</f>
        <v>0</v>
      </c>
      <c r="Q42" s="5">
        <f>Base!F42</f>
        <v>0</v>
      </c>
      <c r="R42" s="5">
        <f>Base!H42</f>
        <v>0</v>
      </c>
      <c r="S42" s="5">
        <f>Base!I42</f>
        <v>0</v>
      </c>
      <c r="T42" s="5">
        <f>Base!J42</f>
        <v>0</v>
      </c>
      <c r="U42" s="5">
        <f>Base!K42</f>
        <v>0</v>
      </c>
      <c r="V42" s="5">
        <f>Base!M42</f>
        <v>0</v>
      </c>
      <c r="W42" s="5">
        <f>Base!N42</f>
        <v>0</v>
      </c>
      <c r="X42" s="5">
        <f>Base!O42</f>
        <v>0</v>
      </c>
      <c r="Y42" s="5">
        <f>Base!P42</f>
        <v>0</v>
      </c>
      <c r="Z42" s="5">
        <f>Base!R42</f>
        <v>0</v>
      </c>
      <c r="AA42" s="5">
        <f>Base!S42</f>
        <v>0</v>
      </c>
      <c r="AB42" s="5">
        <f>Base!T42</f>
        <v>0</v>
      </c>
      <c r="AC42" s="5">
        <f>Base!U42</f>
        <v>0</v>
      </c>
      <c r="AD42" s="5">
        <f>Base!W42</f>
        <v>0</v>
      </c>
      <c r="AE42" s="5">
        <f>Base!X42</f>
        <v>0</v>
      </c>
      <c r="AF42" s="5">
        <f>Base!Y42</f>
        <v>0</v>
      </c>
      <c r="AG42" s="5">
        <f>Base!Z42</f>
        <v>0</v>
      </c>
      <c r="AH42" s="5">
        <f>Base!AB42</f>
        <v>0</v>
      </c>
      <c r="AI42" s="5">
        <f>Base!AC42</f>
        <v>0</v>
      </c>
      <c r="AJ42" s="5">
        <f>Base!AD42</f>
        <v>0</v>
      </c>
      <c r="AK42" s="5">
        <f>Base!AE42</f>
        <v>0</v>
      </c>
      <c r="AL42" s="45"/>
      <c r="AM42" s="157" t="str">
        <f>Base!DM42</f>
        <v/>
      </c>
    </row>
    <row r="43" spans="1:39" x14ac:dyDescent="0.25">
      <c r="A43" s="200" t="str">
        <f>Base!A43</f>
        <v>Б1.Б.33</v>
      </c>
      <c r="B43" s="230">
        <f>Base!B43</f>
        <v>0</v>
      </c>
      <c r="C43" s="5" t="str">
        <f ca="1">Base!BG43</f>
        <v/>
      </c>
      <c r="D43" s="5" t="str">
        <f ca="1">Base!BY43</f>
        <v/>
      </c>
      <c r="E43" s="5" t="str">
        <f ca="1">Base!CU43</f>
        <v/>
      </c>
      <c r="F43" s="5" t="str">
        <f ca="1">Base!CJ43</f>
        <v/>
      </c>
      <c r="G43" s="201">
        <f t="shared" si="5"/>
        <v>0</v>
      </c>
      <c r="H43" s="5">
        <f t="shared" si="6"/>
        <v>0</v>
      </c>
      <c r="I43" s="5">
        <f t="shared" si="7"/>
        <v>0</v>
      </c>
      <c r="J43" s="5">
        <f t="shared" si="8"/>
        <v>0</v>
      </c>
      <c r="K43" s="5">
        <f t="shared" si="9"/>
        <v>0</v>
      </c>
      <c r="L43" s="5">
        <f t="shared" si="10"/>
        <v>0</v>
      </c>
      <c r="M43" s="5">
        <f t="shared" ref="M43:M60" si="11">H43-I43</f>
        <v>0</v>
      </c>
      <c r="N43" s="5">
        <f>Base!C43</f>
        <v>0</v>
      </c>
      <c r="O43" s="5">
        <f>Base!D43</f>
        <v>0</v>
      </c>
      <c r="P43" s="5">
        <f>Base!E43</f>
        <v>0</v>
      </c>
      <c r="Q43" s="5">
        <f>Base!F43</f>
        <v>0</v>
      </c>
      <c r="R43" s="5">
        <f>Base!H43</f>
        <v>0</v>
      </c>
      <c r="S43" s="5">
        <f>Base!I43</f>
        <v>0</v>
      </c>
      <c r="T43" s="5">
        <f>Base!J43</f>
        <v>0</v>
      </c>
      <c r="U43" s="5">
        <f>Base!K43</f>
        <v>0</v>
      </c>
      <c r="V43" s="5">
        <f>Base!M43</f>
        <v>0</v>
      </c>
      <c r="W43" s="5">
        <f>Base!N43</f>
        <v>0</v>
      </c>
      <c r="X43" s="5">
        <f>Base!O43</f>
        <v>0</v>
      </c>
      <c r="Y43" s="5">
        <f>Base!P43</f>
        <v>0</v>
      </c>
      <c r="Z43" s="5">
        <f>Base!R43</f>
        <v>0</v>
      </c>
      <c r="AA43" s="5">
        <f>Base!S43</f>
        <v>0</v>
      </c>
      <c r="AB43" s="5">
        <f>Base!T43</f>
        <v>0</v>
      </c>
      <c r="AC43" s="5">
        <f>Base!U43</f>
        <v>0</v>
      </c>
      <c r="AD43" s="5">
        <f>Base!W43</f>
        <v>0</v>
      </c>
      <c r="AE43" s="5">
        <f>Base!X43</f>
        <v>0</v>
      </c>
      <c r="AF43" s="5">
        <f>Base!Y43</f>
        <v>0</v>
      </c>
      <c r="AG43" s="5">
        <f>Base!Z43</f>
        <v>0</v>
      </c>
      <c r="AH43" s="5">
        <f>Base!AB43</f>
        <v>0</v>
      </c>
      <c r="AI43" s="5">
        <f>Base!AC43</f>
        <v>0</v>
      </c>
      <c r="AJ43" s="5">
        <f>Base!AD43</f>
        <v>0</v>
      </c>
      <c r="AK43" s="5">
        <f>Base!AE43</f>
        <v>0</v>
      </c>
      <c r="AL43" s="45"/>
      <c r="AM43" s="157" t="str">
        <f>Base!DM43</f>
        <v/>
      </c>
    </row>
    <row r="44" spans="1:39" x14ac:dyDescent="0.25">
      <c r="A44" s="200" t="str">
        <f>Base!A44</f>
        <v>Б1.Б.34</v>
      </c>
      <c r="B44" s="230">
        <f>Base!B44</f>
        <v>0</v>
      </c>
      <c r="C44" s="5" t="str">
        <f ca="1">Base!BG44</f>
        <v/>
      </c>
      <c r="D44" s="5" t="str">
        <f ca="1">Base!BY44</f>
        <v/>
      </c>
      <c r="E44" s="5" t="str">
        <f ca="1">Base!CU44</f>
        <v/>
      </c>
      <c r="F44" s="5" t="str">
        <f ca="1">Base!CJ44</f>
        <v/>
      </c>
      <c r="G44" s="201">
        <f t="shared" si="5"/>
        <v>0</v>
      </c>
      <c r="H44" s="5">
        <f t="shared" si="6"/>
        <v>0</v>
      </c>
      <c r="I44" s="5">
        <f t="shared" si="7"/>
        <v>0</v>
      </c>
      <c r="J44" s="5">
        <f t="shared" si="8"/>
        <v>0</v>
      </c>
      <c r="K44" s="5">
        <f t="shared" si="9"/>
        <v>0</v>
      </c>
      <c r="L44" s="5">
        <f t="shared" si="10"/>
        <v>0</v>
      </c>
      <c r="M44" s="5">
        <f t="shared" si="11"/>
        <v>0</v>
      </c>
      <c r="N44" s="5">
        <f>Base!C44</f>
        <v>0</v>
      </c>
      <c r="O44" s="5">
        <f>Base!D44</f>
        <v>0</v>
      </c>
      <c r="P44" s="5">
        <f>Base!E44</f>
        <v>0</v>
      </c>
      <c r="Q44" s="5">
        <f>Base!F44</f>
        <v>0</v>
      </c>
      <c r="R44" s="5">
        <f>Base!H44</f>
        <v>0</v>
      </c>
      <c r="S44" s="5">
        <f>Base!I44</f>
        <v>0</v>
      </c>
      <c r="T44" s="5">
        <f>Base!J44</f>
        <v>0</v>
      </c>
      <c r="U44" s="5">
        <f>Base!K44</f>
        <v>0</v>
      </c>
      <c r="V44" s="5">
        <f>Base!M44</f>
        <v>0</v>
      </c>
      <c r="W44" s="5">
        <f>Base!N44</f>
        <v>0</v>
      </c>
      <c r="X44" s="5">
        <f>Base!O44</f>
        <v>0</v>
      </c>
      <c r="Y44" s="5">
        <f>Base!P44</f>
        <v>0</v>
      </c>
      <c r="Z44" s="5">
        <f>Base!R44</f>
        <v>0</v>
      </c>
      <c r="AA44" s="5">
        <f>Base!S44</f>
        <v>0</v>
      </c>
      <c r="AB44" s="5">
        <f>Base!T44</f>
        <v>0</v>
      </c>
      <c r="AC44" s="5">
        <f>Base!U44</f>
        <v>0</v>
      </c>
      <c r="AD44" s="5">
        <f>Base!W44</f>
        <v>0</v>
      </c>
      <c r="AE44" s="5">
        <f>Base!X44</f>
        <v>0</v>
      </c>
      <c r="AF44" s="5">
        <f>Base!Y44</f>
        <v>0</v>
      </c>
      <c r="AG44" s="5">
        <f>Base!Z44</f>
        <v>0</v>
      </c>
      <c r="AH44" s="5">
        <f>Base!AB44</f>
        <v>0</v>
      </c>
      <c r="AI44" s="5">
        <f>Base!AC44</f>
        <v>0</v>
      </c>
      <c r="AJ44" s="5">
        <f>Base!AD44</f>
        <v>0</v>
      </c>
      <c r="AK44" s="5">
        <f>Base!AE44</f>
        <v>0</v>
      </c>
      <c r="AL44" s="45"/>
      <c r="AM44" s="157" t="str">
        <f>Base!DM44</f>
        <v/>
      </c>
    </row>
    <row r="45" spans="1:39" x14ac:dyDescent="0.25">
      <c r="A45" s="200" t="str">
        <f>Base!A45</f>
        <v>Б1.Б.35</v>
      </c>
      <c r="B45" s="230">
        <f>Base!B45</f>
        <v>0</v>
      </c>
      <c r="C45" s="5" t="str">
        <f ca="1">Base!BG45</f>
        <v/>
      </c>
      <c r="D45" s="5" t="str">
        <f ca="1">Base!BY45</f>
        <v/>
      </c>
      <c r="E45" s="5" t="str">
        <f ca="1">Base!CU45</f>
        <v/>
      </c>
      <c r="F45" s="5" t="str">
        <f ca="1">Base!CJ45</f>
        <v/>
      </c>
      <c r="G45" s="201">
        <f t="shared" si="5"/>
        <v>0</v>
      </c>
      <c r="H45" s="5">
        <f t="shared" si="6"/>
        <v>0</v>
      </c>
      <c r="I45" s="5">
        <f t="shared" si="7"/>
        <v>0</v>
      </c>
      <c r="J45" s="5">
        <f t="shared" si="8"/>
        <v>0</v>
      </c>
      <c r="K45" s="5">
        <f t="shared" si="9"/>
        <v>0</v>
      </c>
      <c r="L45" s="5">
        <f t="shared" si="10"/>
        <v>0</v>
      </c>
      <c r="M45" s="5">
        <f t="shared" si="11"/>
        <v>0</v>
      </c>
      <c r="N45" s="5">
        <f>Base!C45</f>
        <v>0</v>
      </c>
      <c r="O45" s="5">
        <f>Base!D45</f>
        <v>0</v>
      </c>
      <c r="P45" s="5">
        <f>Base!E45</f>
        <v>0</v>
      </c>
      <c r="Q45" s="5">
        <f>Base!F45</f>
        <v>0</v>
      </c>
      <c r="R45" s="5">
        <f>Base!H45</f>
        <v>0</v>
      </c>
      <c r="S45" s="5">
        <f>Base!I45</f>
        <v>0</v>
      </c>
      <c r="T45" s="5">
        <f>Base!J45</f>
        <v>0</v>
      </c>
      <c r="U45" s="5">
        <f>Base!K45</f>
        <v>0</v>
      </c>
      <c r="V45" s="5">
        <f>Base!M45</f>
        <v>0</v>
      </c>
      <c r="W45" s="5">
        <f>Base!N45</f>
        <v>0</v>
      </c>
      <c r="X45" s="5">
        <f>Base!O45</f>
        <v>0</v>
      </c>
      <c r="Y45" s="5">
        <f>Base!P45</f>
        <v>0</v>
      </c>
      <c r="Z45" s="5">
        <f>Base!R45</f>
        <v>0</v>
      </c>
      <c r="AA45" s="5">
        <f>Base!S45</f>
        <v>0</v>
      </c>
      <c r="AB45" s="5">
        <f>Base!T45</f>
        <v>0</v>
      </c>
      <c r="AC45" s="5">
        <f>Base!U45</f>
        <v>0</v>
      </c>
      <c r="AD45" s="5">
        <f>Base!W45</f>
        <v>0</v>
      </c>
      <c r="AE45" s="5">
        <f>Base!X45</f>
        <v>0</v>
      </c>
      <c r="AF45" s="5">
        <f>Base!Y45</f>
        <v>0</v>
      </c>
      <c r="AG45" s="5">
        <f>Base!Z45</f>
        <v>0</v>
      </c>
      <c r="AH45" s="5">
        <f>Base!AB45</f>
        <v>0</v>
      </c>
      <c r="AI45" s="5">
        <f>Base!AC45</f>
        <v>0</v>
      </c>
      <c r="AJ45" s="5">
        <f>Base!AD45</f>
        <v>0</v>
      </c>
      <c r="AK45" s="5">
        <f>Base!AE45</f>
        <v>0</v>
      </c>
      <c r="AL45" s="45"/>
      <c r="AM45" s="157" t="str">
        <f>Base!DM45</f>
        <v/>
      </c>
    </row>
    <row r="46" spans="1:39" x14ac:dyDescent="0.25">
      <c r="A46" s="200" t="str">
        <f>Base!A46</f>
        <v>Б1.Б.36</v>
      </c>
      <c r="B46" s="230">
        <f>Base!B46</f>
        <v>0</v>
      </c>
      <c r="C46" s="5" t="str">
        <f ca="1">Base!BG46</f>
        <v/>
      </c>
      <c r="D46" s="5" t="str">
        <f ca="1">Base!BY46</f>
        <v/>
      </c>
      <c r="E46" s="5" t="str">
        <f ca="1">Base!CU46</f>
        <v/>
      </c>
      <c r="F46" s="5" t="str">
        <f ca="1">Base!CJ46</f>
        <v/>
      </c>
      <c r="G46" s="201">
        <f t="shared" si="5"/>
        <v>0</v>
      </c>
      <c r="H46" s="5">
        <f t="shared" si="6"/>
        <v>0</v>
      </c>
      <c r="I46" s="5">
        <f t="shared" si="7"/>
        <v>0</v>
      </c>
      <c r="J46" s="5">
        <f t="shared" si="8"/>
        <v>0</v>
      </c>
      <c r="K46" s="5">
        <f t="shared" si="9"/>
        <v>0</v>
      </c>
      <c r="L46" s="5">
        <f t="shared" si="10"/>
        <v>0</v>
      </c>
      <c r="M46" s="5">
        <f t="shared" si="11"/>
        <v>0</v>
      </c>
      <c r="N46" s="5">
        <f>Base!C46</f>
        <v>0</v>
      </c>
      <c r="O46" s="5">
        <f>Base!D46</f>
        <v>0</v>
      </c>
      <c r="P46" s="5">
        <f>Base!E46</f>
        <v>0</v>
      </c>
      <c r="Q46" s="5">
        <f>Base!F46</f>
        <v>0</v>
      </c>
      <c r="R46" s="5">
        <f>Base!H46</f>
        <v>0</v>
      </c>
      <c r="S46" s="5">
        <f>Base!I46</f>
        <v>0</v>
      </c>
      <c r="T46" s="5">
        <f>Base!J46</f>
        <v>0</v>
      </c>
      <c r="U46" s="5">
        <f>Base!K46</f>
        <v>0</v>
      </c>
      <c r="V46" s="5">
        <f>Base!M46</f>
        <v>0</v>
      </c>
      <c r="W46" s="5">
        <f>Base!N46</f>
        <v>0</v>
      </c>
      <c r="X46" s="5">
        <f>Base!O46</f>
        <v>0</v>
      </c>
      <c r="Y46" s="5">
        <f>Base!P46</f>
        <v>0</v>
      </c>
      <c r="Z46" s="5">
        <f>Base!R46</f>
        <v>0</v>
      </c>
      <c r="AA46" s="5">
        <f>Base!S46</f>
        <v>0</v>
      </c>
      <c r="AB46" s="5">
        <f>Base!T46</f>
        <v>0</v>
      </c>
      <c r="AC46" s="5">
        <f>Base!U46</f>
        <v>0</v>
      </c>
      <c r="AD46" s="5">
        <f>Base!W46</f>
        <v>0</v>
      </c>
      <c r="AE46" s="5">
        <f>Base!X46</f>
        <v>0</v>
      </c>
      <c r="AF46" s="5">
        <f>Base!Y46</f>
        <v>0</v>
      </c>
      <c r="AG46" s="5">
        <f>Base!Z46</f>
        <v>0</v>
      </c>
      <c r="AH46" s="5">
        <f>Base!AB46</f>
        <v>0</v>
      </c>
      <c r="AI46" s="5">
        <f>Base!AC46</f>
        <v>0</v>
      </c>
      <c r="AJ46" s="5">
        <f>Base!AD46</f>
        <v>0</v>
      </c>
      <c r="AK46" s="5">
        <f>Base!AE46</f>
        <v>0</v>
      </c>
      <c r="AL46" s="45"/>
      <c r="AM46" s="157" t="str">
        <f>Base!DM46</f>
        <v/>
      </c>
    </row>
    <row r="47" spans="1:39" x14ac:dyDescent="0.25">
      <c r="A47" s="200" t="str">
        <f>Base!A47</f>
        <v>Б1.Б.37</v>
      </c>
      <c r="B47" s="230">
        <f>Base!B47</f>
        <v>0</v>
      </c>
      <c r="C47" s="5" t="str">
        <f ca="1">Base!BG47</f>
        <v/>
      </c>
      <c r="D47" s="5" t="str">
        <f ca="1">Base!BY47</f>
        <v/>
      </c>
      <c r="E47" s="5" t="str">
        <f ca="1">Base!CU47</f>
        <v/>
      </c>
      <c r="F47" s="5" t="str">
        <f ca="1">Base!CJ47</f>
        <v/>
      </c>
      <c r="G47" s="201">
        <f t="shared" si="5"/>
        <v>0</v>
      </c>
      <c r="H47" s="5">
        <f t="shared" si="6"/>
        <v>0</v>
      </c>
      <c r="I47" s="5">
        <f t="shared" si="7"/>
        <v>0</v>
      </c>
      <c r="J47" s="5">
        <f t="shared" si="8"/>
        <v>0</v>
      </c>
      <c r="K47" s="5">
        <f t="shared" si="9"/>
        <v>0</v>
      </c>
      <c r="L47" s="5">
        <f t="shared" si="10"/>
        <v>0</v>
      </c>
      <c r="M47" s="5">
        <f t="shared" si="11"/>
        <v>0</v>
      </c>
      <c r="N47" s="5">
        <f>Base!C47</f>
        <v>0</v>
      </c>
      <c r="O47" s="5">
        <f>Base!D47</f>
        <v>0</v>
      </c>
      <c r="P47" s="5">
        <f>Base!E47</f>
        <v>0</v>
      </c>
      <c r="Q47" s="5">
        <f>Base!F47</f>
        <v>0</v>
      </c>
      <c r="R47" s="5">
        <f>Base!H47</f>
        <v>0</v>
      </c>
      <c r="S47" s="5">
        <f>Base!I47</f>
        <v>0</v>
      </c>
      <c r="T47" s="5">
        <f>Base!J47</f>
        <v>0</v>
      </c>
      <c r="U47" s="5">
        <f>Base!K47</f>
        <v>0</v>
      </c>
      <c r="V47" s="5">
        <f>Base!M47</f>
        <v>0</v>
      </c>
      <c r="W47" s="5">
        <f>Base!N47</f>
        <v>0</v>
      </c>
      <c r="X47" s="5">
        <f>Base!O47</f>
        <v>0</v>
      </c>
      <c r="Y47" s="5">
        <f>Base!P47</f>
        <v>0</v>
      </c>
      <c r="Z47" s="5">
        <f>Base!R47</f>
        <v>0</v>
      </c>
      <c r="AA47" s="5">
        <f>Base!S47</f>
        <v>0</v>
      </c>
      <c r="AB47" s="5">
        <f>Base!T47</f>
        <v>0</v>
      </c>
      <c r="AC47" s="5">
        <f>Base!U47</f>
        <v>0</v>
      </c>
      <c r="AD47" s="5">
        <f>Base!W47</f>
        <v>0</v>
      </c>
      <c r="AE47" s="5">
        <f>Base!X47</f>
        <v>0</v>
      </c>
      <c r="AF47" s="5">
        <f>Base!Y47</f>
        <v>0</v>
      </c>
      <c r="AG47" s="5">
        <f>Base!Z47</f>
        <v>0</v>
      </c>
      <c r="AH47" s="5">
        <f>Base!AB47</f>
        <v>0</v>
      </c>
      <c r="AI47" s="5">
        <f>Base!AC47</f>
        <v>0</v>
      </c>
      <c r="AJ47" s="5">
        <f>Base!AD47</f>
        <v>0</v>
      </c>
      <c r="AK47" s="5">
        <f>Base!AE47</f>
        <v>0</v>
      </c>
      <c r="AL47" s="45"/>
      <c r="AM47" s="157" t="str">
        <f>Base!DM47</f>
        <v/>
      </c>
    </row>
    <row r="48" spans="1:39" x14ac:dyDescent="0.25">
      <c r="A48" s="200" t="str">
        <f>Base!A48</f>
        <v>Б1.Б.38</v>
      </c>
      <c r="B48" s="230">
        <f>Base!B48</f>
        <v>0</v>
      </c>
      <c r="C48" s="5" t="str">
        <f ca="1">Base!BG48</f>
        <v/>
      </c>
      <c r="D48" s="5" t="str">
        <f ca="1">Base!BY48</f>
        <v/>
      </c>
      <c r="E48" s="5" t="str">
        <f ca="1">Base!CU48</f>
        <v/>
      </c>
      <c r="F48" s="5" t="str">
        <f ca="1">Base!CJ48</f>
        <v/>
      </c>
      <c r="G48" s="201">
        <f t="shared" si="5"/>
        <v>0</v>
      </c>
      <c r="H48" s="5">
        <f t="shared" si="6"/>
        <v>0</v>
      </c>
      <c r="I48" s="5">
        <f t="shared" si="7"/>
        <v>0</v>
      </c>
      <c r="J48" s="5">
        <f t="shared" si="8"/>
        <v>0</v>
      </c>
      <c r="K48" s="5">
        <f t="shared" si="9"/>
        <v>0</v>
      </c>
      <c r="L48" s="5">
        <f t="shared" si="10"/>
        <v>0</v>
      </c>
      <c r="M48" s="5">
        <f t="shared" si="11"/>
        <v>0</v>
      </c>
      <c r="N48" s="5">
        <f>Base!C48</f>
        <v>0</v>
      </c>
      <c r="O48" s="5">
        <f>Base!D48</f>
        <v>0</v>
      </c>
      <c r="P48" s="5">
        <f>Base!E48</f>
        <v>0</v>
      </c>
      <c r="Q48" s="5">
        <f>Base!F48</f>
        <v>0</v>
      </c>
      <c r="R48" s="5">
        <f>Base!H48</f>
        <v>0</v>
      </c>
      <c r="S48" s="5">
        <f>Base!I48</f>
        <v>0</v>
      </c>
      <c r="T48" s="5">
        <f>Base!J48</f>
        <v>0</v>
      </c>
      <c r="U48" s="5">
        <f>Base!K48</f>
        <v>0</v>
      </c>
      <c r="V48" s="5">
        <f>Base!M48</f>
        <v>0</v>
      </c>
      <c r="W48" s="5">
        <f>Base!N48</f>
        <v>0</v>
      </c>
      <c r="X48" s="5">
        <f>Base!O48</f>
        <v>0</v>
      </c>
      <c r="Y48" s="5">
        <f>Base!P48</f>
        <v>0</v>
      </c>
      <c r="Z48" s="5">
        <f>Base!R48</f>
        <v>0</v>
      </c>
      <c r="AA48" s="5">
        <f>Base!S48</f>
        <v>0</v>
      </c>
      <c r="AB48" s="5">
        <f>Base!T48</f>
        <v>0</v>
      </c>
      <c r="AC48" s="5">
        <f>Base!U48</f>
        <v>0</v>
      </c>
      <c r="AD48" s="5">
        <f>Base!W48</f>
        <v>0</v>
      </c>
      <c r="AE48" s="5">
        <f>Base!X48</f>
        <v>0</v>
      </c>
      <c r="AF48" s="5">
        <f>Base!Y48</f>
        <v>0</v>
      </c>
      <c r="AG48" s="5">
        <f>Base!Z48</f>
        <v>0</v>
      </c>
      <c r="AH48" s="5">
        <f>Base!AB48</f>
        <v>0</v>
      </c>
      <c r="AI48" s="5">
        <f>Base!AC48</f>
        <v>0</v>
      </c>
      <c r="AJ48" s="5">
        <f>Base!AD48</f>
        <v>0</v>
      </c>
      <c r="AK48" s="5">
        <f>Base!AE48</f>
        <v>0</v>
      </c>
      <c r="AL48" s="45"/>
      <c r="AM48" s="157" t="str">
        <f>Base!DM48</f>
        <v/>
      </c>
    </row>
    <row r="49" spans="1:39" x14ac:dyDescent="0.25">
      <c r="A49" s="200" t="str">
        <f>Base!A49</f>
        <v>Б1.Б.39</v>
      </c>
      <c r="B49" s="230">
        <f>Base!B49</f>
        <v>0</v>
      </c>
      <c r="C49" s="5" t="str">
        <f ca="1">Base!BG49</f>
        <v/>
      </c>
      <c r="D49" s="5" t="str">
        <f ca="1">Base!BY49</f>
        <v/>
      </c>
      <c r="E49" s="5" t="str">
        <f ca="1">Base!CU49</f>
        <v/>
      </c>
      <c r="F49" s="5" t="str">
        <f ca="1">Base!CJ49</f>
        <v/>
      </c>
      <c r="G49" s="201">
        <f t="shared" si="5"/>
        <v>0</v>
      </c>
      <c r="H49" s="5">
        <f t="shared" si="6"/>
        <v>0</v>
      </c>
      <c r="I49" s="5">
        <f t="shared" si="7"/>
        <v>0</v>
      </c>
      <c r="J49" s="5">
        <f t="shared" si="8"/>
        <v>0</v>
      </c>
      <c r="K49" s="5">
        <f t="shared" si="9"/>
        <v>0</v>
      </c>
      <c r="L49" s="5">
        <f t="shared" si="10"/>
        <v>0</v>
      </c>
      <c r="M49" s="5">
        <f t="shared" si="11"/>
        <v>0</v>
      </c>
      <c r="N49" s="5">
        <f>Base!C49</f>
        <v>0</v>
      </c>
      <c r="O49" s="5">
        <f>Base!D49</f>
        <v>0</v>
      </c>
      <c r="P49" s="5">
        <f>Base!E49</f>
        <v>0</v>
      </c>
      <c r="Q49" s="5">
        <f>Base!F49</f>
        <v>0</v>
      </c>
      <c r="R49" s="5">
        <f>Base!H49</f>
        <v>0</v>
      </c>
      <c r="S49" s="5">
        <f>Base!I49</f>
        <v>0</v>
      </c>
      <c r="T49" s="5">
        <f>Base!J49</f>
        <v>0</v>
      </c>
      <c r="U49" s="5">
        <f>Base!K49</f>
        <v>0</v>
      </c>
      <c r="V49" s="5">
        <f>Base!M49</f>
        <v>0</v>
      </c>
      <c r="W49" s="5">
        <f>Base!N49</f>
        <v>0</v>
      </c>
      <c r="X49" s="5">
        <f>Base!O49</f>
        <v>0</v>
      </c>
      <c r="Y49" s="5">
        <f>Base!P49</f>
        <v>0</v>
      </c>
      <c r="Z49" s="5">
        <f>Base!R49</f>
        <v>0</v>
      </c>
      <c r="AA49" s="5">
        <f>Base!S49</f>
        <v>0</v>
      </c>
      <c r="AB49" s="5">
        <f>Base!T49</f>
        <v>0</v>
      </c>
      <c r="AC49" s="5">
        <f>Base!U49</f>
        <v>0</v>
      </c>
      <c r="AD49" s="5">
        <f>Base!W49</f>
        <v>0</v>
      </c>
      <c r="AE49" s="5">
        <f>Base!X49</f>
        <v>0</v>
      </c>
      <c r="AF49" s="5">
        <f>Base!Y49</f>
        <v>0</v>
      </c>
      <c r="AG49" s="5">
        <f>Base!Z49</f>
        <v>0</v>
      </c>
      <c r="AH49" s="5">
        <f>Base!AB49</f>
        <v>0</v>
      </c>
      <c r="AI49" s="5">
        <f>Base!AC49</f>
        <v>0</v>
      </c>
      <c r="AJ49" s="5">
        <f>Base!AD49</f>
        <v>0</v>
      </c>
      <c r="AK49" s="5">
        <f>Base!AE49</f>
        <v>0</v>
      </c>
      <c r="AL49" s="45"/>
      <c r="AM49" s="157" t="str">
        <f>Base!DM49</f>
        <v/>
      </c>
    </row>
    <row r="50" spans="1:39" x14ac:dyDescent="0.25">
      <c r="A50" s="200" t="str">
        <f>Base!A50</f>
        <v>Б1.Б.40</v>
      </c>
      <c r="B50" s="230">
        <f>Base!B50</f>
        <v>0</v>
      </c>
      <c r="C50" s="5" t="str">
        <f ca="1">Base!BG50</f>
        <v/>
      </c>
      <c r="D50" s="5" t="str">
        <f ca="1">Base!BY50</f>
        <v/>
      </c>
      <c r="E50" s="5" t="str">
        <f ca="1">Base!CU50</f>
        <v/>
      </c>
      <c r="F50" s="5" t="str">
        <f ca="1">Base!CJ50</f>
        <v/>
      </c>
      <c r="G50" s="201">
        <f t="shared" si="5"/>
        <v>0</v>
      </c>
      <c r="H50" s="5">
        <f t="shared" si="6"/>
        <v>0</v>
      </c>
      <c r="I50" s="5">
        <f t="shared" si="7"/>
        <v>0</v>
      </c>
      <c r="J50" s="5">
        <f t="shared" si="8"/>
        <v>0</v>
      </c>
      <c r="K50" s="5">
        <f t="shared" si="9"/>
        <v>0</v>
      </c>
      <c r="L50" s="5">
        <f t="shared" si="10"/>
        <v>0</v>
      </c>
      <c r="M50" s="5">
        <f t="shared" si="11"/>
        <v>0</v>
      </c>
      <c r="N50" s="5">
        <f>Base!C50</f>
        <v>0</v>
      </c>
      <c r="O50" s="5">
        <f>Base!D50</f>
        <v>0</v>
      </c>
      <c r="P50" s="5">
        <f>Base!E50</f>
        <v>0</v>
      </c>
      <c r="Q50" s="5">
        <f>Base!F50</f>
        <v>0</v>
      </c>
      <c r="R50" s="5">
        <f>Base!H50</f>
        <v>0</v>
      </c>
      <c r="S50" s="5">
        <f>Base!I50</f>
        <v>0</v>
      </c>
      <c r="T50" s="5">
        <f>Base!J50</f>
        <v>0</v>
      </c>
      <c r="U50" s="5">
        <f>Base!K50</f>
        <v>0</v>
      </c>
      <c r="V50" s="5">
        <f>Base!M50</f>
        <v>0</v>
      </c>
      <c r="W50" s="5">
        <f>Base!N50</f>
        <v>0</v>
      </c>
      <c r="X50" s="5">
        <f>Base!O50</f>
        <v>0</v>
      </c>
      <c r="Y50" s="5">
        <f>Base!P50</f>
        <v>0</v>
      </c>
      <c r="Z50" s="5">
        <f>Base!R50</f>
        <v>0</v>
      </c>
      <c r="AA50" s="5">
        <f>Base!S50</f>
        <v>0</v>
      </c>
      <c r="AB50" s="5">
        <f>Base!T50</f>
        <v>0</v>
      </c>
      <c r="AC50" s="5">
        <f>Base!U50</f>
        <v>0</v>
      </c>
      <c r="AD50" s="5">
        <f>Base!W50</f>
        <v>0</v>
      </c>
      <c r="AE50" s="5">
        <f>Base!X50</f>
        <v>0</v>
      </c>
      <c r="AF50" s="5">
        <f>Base!Y50</f>
        <v>0</v>
      </c>
      <c r="AG50" s="5">
        <f>Base!Z50</f>
        <v>0</v>
      </c>
      <c r="AH50" s="5">
        <f>Base!AB50</f>
        <v>0</v>
      </c>
      <c r="AI50" s="5">
        <f>Base!AC50</f>
        <v>0</v>
      </c>
      <c r="AJ50" s="5">
        <f>Base!AD50</f>
        <v>0</v>
      </c>
      <c r="AK50" s="5">
        <f>Base!AE50</f>
        <v>0</v>
      </c>
      <c r="AL50" s="45"/>
      <c r="AM50" s="157" t="str">
        <f>Base!DM50</f>
        <v/>
      </c>
    </row>
    <row r="51" spans="1:39" x14ac:dyDescent="0.25">
      <c r="A51" s="200" t="str">
        <f>Base!A51</f>
        <v>Б1.Б.41</v>
      </c>
      <c r="B51" s="230">
        <f>Base!B51</f>
        <v>0</v>
      </c>
      <c r="C51" s="5" t="str">
        <f ca="1">Base!BG51</f>
        <v/>
      </c>
      <c r="D51" s="5" t="str">
        <f ca="1">Base!BY51</f>
        <v/>
      </c>
      <c r="E51" s="5" t="str">
        <f ca="1">Base!CU51</f>
        <v/>
      </c>
      <c r="F51" s="5" t="str">
        <f ca="1">Base!CJ51</f>
        <v/>
      </c>
      <c r="G51" s="201">
        <f t="shared" si="5"/>
        <v>0</v>
      </c>
      <c r="H51" s="5">
        <f t="shared" si="6"/>
        <v>0</v>
      </c>
      <c r="I51" s="5">
        <f t="shared" si="7"/>
        <v>0</v>
      </c>
      <c r="J51" s="5">
        <f t="shared" si="8"/>
        <v>0</v>
      </c>
      <c r="K51" s="5">
        <f t="shared" si="9"/>
        <v>0</v>
      </c>
      <c r="L51" s="5">
        <f t="shared" si="10"/>
        <v>0</v>
      </c>
      <c r="M51" s="5">
        <f t="shared" si="11"/>
        <v>0</v>
      </c>
      <c r="N51" s="5">
        <f>Base!C51</f>
        <v>0</v>
      </c>
      <c r="O51" s="5">
        <f>Base!D51</f>
        <v>0</v>
      </c>
      <c r="P51" s="5">
        <f>Base!E51</f>
        <v>0</v>
      </c>
      <c r="Q51" s="5">
        <f>Base!F51</f>
        <v>0</v>
      </c>
      <c r="R51" s="5">
        <f>Base!H51</f>
        <v>0</v>
      </c>
      <c r="S51" s="5">
        <f>Base!I51</f>
        <v>0</v>
      </c>
      <c r="T51" s="5">
        <f>Base!J51</f>
        <v>0</v>
      </c>
      <c r="U51" s="5">
        <f>Base!K51</f>
        <v>0</v>
      </c>
      <c r="V51" s="5">
        <f>Base!M51</f>
        <v>0</v>
      </c>
      <c r="W51" s="5">
        <f>Base!N51</f>
        <v>0</v>
      </c>
      <c r="X51" s="5">
        <f>Base!O51</f>
        <v>0</v>
      </c>
      <c r="Y51" s="5">
        <f>Base!P51</f>
        <v>0</v>
      </c>
      <c r="Z51" s="5">
        <f>Base!R51</f>
        <v>0</v>
      </c>
      <c r="AA51" s="5">
        <f>Base!S51</f>
        <v>0</v>
      </c>
      <c r="AB51" s="5">
        <f>Base!T51</f>
        <v>0</v>
      </c>
      <c r="AC51" s="5">
        <f>Base!U51</f>
        <v>0</v>
      </c>
      <c r="AD51" s="5">
        <f>Base!W51</f>
        <v>0</v>
      </c>
      <c r="AE51" s="5">
        <f>Base!X51</f>
        <v>0</v>
      </c>
      <c r="AF51" s="5">
        <f>Base!Y51</f>
        <v>0</v>
      </c>
      <c r="AG51" s="5">
        <f>Base!Z51</f>
        <v>0</v>
      </c>
      <c r="AH51" s="5">
        <f>Base!AB51</f>
        <v>0</v>
      </c>
      <c r="AI51" s="5">
        <f>Base!AC51</f>
        <v>0</v>
      </c>
      <c r="AJ51" s="5">
        <f>Base!AD51</f>
        <v>0</v>
      </c>
      <c r="AK51" s="5">
        <f>Base!AE51</f>
        <v>0</v>
      </c>
      <c r="AL51" s="45"/>
      <c r="AM51" s="157" t="str">
        <f>Base!DM51</f>
        <v/>
      </c>
    </row>
    <row r="52" spans="1:39" x14ac:dyDescent="0.25">
      <c r="A52" s="200" t="str">
        <f>Base!A52</f>
        <v>Б1.Б.42</v>
      </c>
      <c r="B52" s="230">
        <f>Base!B52</f>
        <v>0</v>
      </c>
      <c r="C52" s="5" t="str">
        <f ca="1">Base!BG52</f>
        <v/>
      </c>
      <c r="D52" s="5" t="str">
        <f ca="1">Base!BY52</f>
        <v/>
      </c>
      <c r="E52" s="5" t="str">
        <f ca="1">Base!CU52</f>
        <v/>
      </c>
      <c r="F52" s="5" t="str">
        <f ca="1">Base!CJ52</f>
        <v/>
      </c>
      <c r="G52" s="201">
        <f t="shared" si="5"/>
        <v>0</v>
      </c>
      <c r="H52" s="5">
        <f t="shared" si="6"/>
        <v>0</v>
      </c>
      <c r="I52" s="5">
        <f t="shared" si="7"/>
        <v>0</v>
      </c>
      <c r="J52" s="5">
        <f t="shared" si="8"/>
        <v>0</v>
      </c>
      <c r="K52" s="5">
        <f t="shared" si="9"/>
        <v>0</v>
      </c>
      <c r="L52" s="5">
        <f t="shared" si="10"/>
        <v>0</v>
      </c>
      <c r="M52" s="5">
        <f t="shared" si="11"/>
        <v>0</v>
      </c>
      <c r="N52" s="5">
        <f>Base!C52</f>
        <v>0</v>
      </c>
      <c r="O52" s="5">
        <f>Base!D52</f>
        <v>0</v>
      </c>
      <c r="P52" s="5">
        <f>Base!E52</f>
        <v>0</v>
      </c>
      <c r="Q52" s="5">
        <f>Base!F52</f>
        <v>0</v>
      </c>
      <c r="R52" s="5">
        <f>Base!H52</f>
        <v>0</v>
      </c>
      <c r="S52" s="5">
        <f>Base!I52</f>
        <v>0</v>
      </c>
      <c r="T52" s="5">
        <f>Base!J52</f>
        <v>0</v>
      </c>
      <c r="U52" s="5">
        <f>Base!K52</f>
        <v>0</v>
      </c>
      <c r="V52" s="5">
        <f>Base!M52</f>
        <v>0</v>
      </c>
      <c r="W52" s="5">
        <f>Base!N52</f>
        <v>0</v>
      </c>
      <c r="X52" s="5">
        <f>Base!O52</f>
        <v>0</v>
      </c>
      <c r="Y52" s="5">
        <f>Base!P52</f>
        <v>0</v>
      </c>
      <c r="Z52" s="5">
        <f>Base!R52</f>
        <v>0</v>
      </c>
      <c r="AA52" s="5">
        <f>Base!S52</f>
        <v>0</v>
      </c>
      <c r="AB52" s="5">
        <f>Base!T52</f>
        <v>0</v>
      </c>
      <c r="AC52" s="5">
        <f>Base!U52</f>
        <v>0</v>
      </c>
      <c r="AD52" s="5">
        <f>Base!W52</f>
        <v>0</v>
      </c>
      <c r="AE52" s="5">
        <f>Base!X52</f>
        <v>0</v>
      </c>
      <c r="AF52" s="5">
        <f>Base!Y52</f>
        <v>0</v>
      </c>
      <c r="AG52" s="5">
        <f>Base!Z52</f>
        <v>0</v>
      </c>
      <c r="AH52" s="5">
        <f>Base!AB52</f>
        <v>0</v>
      </c>
      <c r="AI52" s="5">
        <f>Base!AC52</f>
        <v>0</v>
      </c>
      <c r="AJ52" s="5">
        <f>Base!AD52</f>
        <v>0</v>
      </c>
      <c r="AK52" s="5">
        <f>Base!AE52</f>
        <v>0</v>
      </c>
      <c r="AL52" s="45"/>
      <c r="AM52" s="157" t="str">
        <f>Base!DM52</f>
        <v/>
      </c>
    </row>
    <row r="53" spans="1:39" x14ac:dyDescent="0.25">
      <c r="A53" s="200" t="str">
        <f>Base!A53</f>
        <v>Б1.Б.43</v>
      </c>
      <c r="B53" s="230">
        <f>Base!B53</f>
        <v>0</v>
      </c>
      <c r="C53" s="5" t="str">
        <f ca="1">Base!BG53</f>
        <v/>
      </c>
      <c r="D53" s="5" t="str">
        <f ca="1">Base!BY53</f>
        <v/>
      </c>
      <c r="E53" s="5" t="str">
        <f ca="1">Base!CU53</f>
        <v/>
      </c>
      <c r="F53" s="5" t="str">
        <f ca="1">Base!CJ53</f>
        <v/>
      </c>
      <c r="G53" s="201">
        <f t="shared" si="5"/>
        <v>0</v>
      </c>
      <c r="H53" s="5">
        <f t="shared" si="6"/>
        <v>0</v>
      </c>
      <c r="I53" s="5">
        <f t="shared" si="7"/>
        <v>0</v>
      </c>
      <c r="J53" s="5">
        <f t="shared" si="8"/>
        <v>0</v>
      </c>
      <c r="K53" s="5">
        <f t="shared" si="9"/>
        <v>0</v>
      </c>
      <c r="L53" s="5">
        <f t="shared" si="10"/>
        <v>0</v>
      </c>
      <c r="M53" s="5">
        <f t="shared" si="11"/>
        <v>0</v>
      </c>
      <c r="N53" s="5">
        <f>Base!C53</f>
        <v>0</v>
      </c>
      <c r="O53" s="5">
        <f>Base!D53</f>
        <v>0</v>
      </c>
      <c r="P53" s="5">
        <f>Base!E53</f>
        <v>0</v>
      </c>
      <c r="Q53" s="5">
        <f>Base!F53</f>
        <v>0</v>
      </c>
      <c r="R53" s="5">
        <f>Base!H53</f>
        <v>0</v>
      </c>
      <c r="S53" s="5">
        <f>Base!I53</f>
        <v>0</v>
      </c>
      <c r="T53" s="5">
        <f>Base!J53</f>
        <v>0</v>
      </c>
      <c r="U53" s="5">
        <f>Base!K53</f>
        <v>0</v>
      </c>
      <c r="V53" s="5">
        <f>Base!M53</f>
        <v>0</v>
      </c>
      <c r="W53" s="5">
        <f>Base!N53</f>
        <v>0</v>
      </c>
      <c r="X53" s="5">
        <f>Base!O53</f>
        <v>0</v>
      </c>
      <c r="Y53" s="5">
        <f>Base!P53</f>
        <v>0</v>
      </c>
      <c r="Z53" s="5">
        <f>Base!R53</f>
        <v>0</v>
      </c>
      <c r="AA53" s="5">
        <f>Base!S53</f>
        <v>0</v>
      </c>
      <c r="AB53" s="5">
        <f>Base!T53</f>
        <v>0</v>
      </c>
      <c r="AC53" s="5">
        <f>Base!U53</f>
        <v>0</v>
      </c>
      <c r="AD53" s="5">
        <f>Base!W53</f>
        <v>0</v>
      </c>
      <c r="AE53" s="5">
        <f>Base!X53</f>
        <v>0</v>
      </c>
      <c r="AF53" s="5">
        <f>Base!Y53</f>
        <v>0</v>
      </c>
      <c r="AG53" s="5">
        <f>Base!Z53</f>
        <v>0</v>
      </c>
      <c r="AH53" s="5">
        <f>Base!AB53</f>
        <v>0</v>
      </c>
      <c r="AI53" s="5">
        <f>Base!AC53</f>
        <v>0</v>
      </c>
      <c r="AJ53" s="5">
        <f>Base!AD53</f>
        <v>0</v>
      </c>
      <c r="AK53" s="5">
        <f>Base!AE53</f>
        <v>0</v>
      </c>
      <c r="AL53" s="45"/>
      <c r="AM53" s="157" t="str">
        <f>Base!DM53</f>
        <v/>
      </c>
    </row>
    <row r="54" spans="1:39" x14ac:dyDescent="0.25">
      <c r="A54" s="200" t="str">
        <f>Base!A54</f>
        <v>Б1.Б.44</v>
      </c>
      <c r="B54" s="230">
        <f>Base!B54</f>
        <v>0</v>
      </c>
      <c r="C54" s="5" t="str">
        <f ca="1">Base!BG54</f>
        <v/>
      </c>
      <c r="D54" s="5" t="str">
        <f ca="1">Base!BY54</f>
        <v/>
      </c>
      <c r="E54" s="5" t="str">
        <f ca="1">Base!CU54</f>
        <v/>
      </c>
      <c r="F54" s="5" t="str">
        <f ca="1">Base!CJ54</f>
        <v/>
      </c>
      <c r="G54" s="201">
        <f t="shared" si="5"/>
        <v>0</v>
      </c>
      <c r="H54" s="5">
        <f t="shared" si="6"/>
        <v>0</v>
      </c>
      <c r="I54" s="5">
        <f t="shared" si="7"/>
        <v>0</v>
      </c>
      <c r="J54" s="5">
        <f t="shared" si="8"/>
        <v>0</v>
      </c>
      <c r="K54" s="5">
        <f t="shared" si="9"/>
        <v>0</v>
      </c>
      <c r="L54" s="5">
        <f t="shared" si="10"/>
        <v>0</v>
      </c>
      <c r="M54" s="5">
        <f t="shared" si="11"/>
        <v>0</v>
      </c>
      <c r="N54" s="5">
        <f>Base!C54</f>
        <v>0</v>
      </c>
      <c r="O54" s="5">
        <f>Base!D54</f>
        <v>0</v>
      </c>
      <c r="P54" s="5">
        <f>Base!E54</f>
        <v>0</v>
      </c>
      <c r="Q54" s="5">
        <f>Base!F54</f>
        <v>0</v>
      </c>
      <c r="R54" s="5">
        <f>Base!H54</f>
        <v>0</v>
      </c>
      <c r="S54" s="5">
        <f>Base!I54</f>
        <v>0</v>
      </c>
      <c r="T54" s="5">
        <f>Base!J54</f>
        <v>0</v>
      </c>
      <c r="U54" s="5">
        <f>Base!K54</f>
        <v>0</v>
      </c>
      <c r="V54" s="5">
        <f>Base!M54</f>
        <v>0</v>
      </c>
      <c r="W54" s="5">
        <f>Base!N54</f>
        <v>0</v>
      </c>
      <c r="X54" s="5">
        <f>Base!O54</f>
        <v>0</v>
      </c>
      <c r="Y54" s="5">
        <f>Base!P54</f>
        <v>0</v>
      </c>
      <c r="Z54" s="5">
        <f>Base!R54</f>
        <v>0</v>
      </c>
      <c r="AA54" s="5">
        <f>Base!S54</f>
        <v>0</v>
      </c>
      <c r="AB54" s="5">
        <f>Base!T54</f>
        <v>0</v>
      </c>
      <c r="AC54" s="5">
        <f>Base!U54</f>
        <v>0</v>
      </c>
      <c r="AD54" s="5">
        <f>Base!W54</f>
        <v>0</v>
      </c>
      <c r="AE54" s="5">
        <f>Base!X54</f>
        <v>0</v>
      </c>
      <c r="AF54" s="5">
        <f>Base!Y54</f>
        <v>0</v>
      </c>
      <c r="AG54" s="5">
        <f>Base!Z54</f>
        <v>0</v>
      </c>
      <c r="AH54" s="5">
        <f>Base!AB54</f>
        <v>0</v>
      </c>
      <c r="AI54" s="5">
        <f>Base!AC54</f>
        <v>0</v>
      </c>
      <c r="AJ54" s="5">
        <f>Base!AD54</f>
        <v>0</v>
      </c>
      <c r="AK54" s="5">
        <f>Base!AE54</f>
        <v>0</v>
      </c>
      <c r="AL54" s="45"/>
      <c r="AM54" s="157" t="str">
        <f>Base!DM54</f>
        <v/>
      </c>
    </row>
    <row r="55" spans="1:39" x14ac:dyDescent="0.25">
      <c r="A55" s="200" t="str">
        <f>Base!A55</f>
        <v>Б1.Б.45</v>
      </c>
      <c r="B55" s="230">
        <f>Base!B55</f>
        <v>0</v>
      </c>
      <c r="C55" s="5" t="str">
        <f ca="1">Base!BG55</f>
        <v/>
      </c>
      <c r="D55" s="5" t="str">
        <f ca="1">Base!BY55</f>
        <v/>
      </c>
      <c r="E55" s="5" t="str">
        <f ca="1">Base!CU55</f>
        <v/>
      </c>
      <c r="F55" s="5" t="str">
        <f ca="1">Base!CJ55</f>
        <v/>
      </c>
      <c r="G55" s="201">
        <f t="shared" si="5"/>
        <v>0</v>
      </c>
      <c r="H55" s="5">
        <f t="shared" si="6"/>
        <v>0</v>
      </c>
      <c r="I55" s="5">
        <f t="shared" si="7"/>
        <v>0</v>
      </c>
      <c r="J55" s="5">
        <f t="shared" si="8"/>
        <v>0</v>
      </c>
      <c r="K55" s="5">
        <f t="shared" si="9"/>
        <v>0</v>
      </c>
      <c r="L55" s="5">
        <f t="shared" si="10"/>
        <v>0</v>
      </c>
      <c r="M55" s="5">
        <f t="shared" si="11"/>
        <v>0</v>
      </c>
      <c r="N55" s="5">
        <f>Base!C55</f>
        <v>0</v>
      </c>
      <c r="O55" s="5">
        <f>Base!D55</f>
        <v>0</v>
      </c>
      <c r="P55" s="5">
        <f>Base!E55</f>
        <v>0</v>
      </c>
      <c r="Q55" s="5">
        <f>Base!F55</f>
        <v>0</v>
      </c>
      <c r="R55" s="5">
        <f>Base!H55</f>
        <v>0</v>
      </c>
      <c r="S55" s="5">
        <f>Base!I55</f>
        <v>0</v>
      </c>
      <c r="T55" s="5">
        <f>Base!J55</f>
        <v>0</v>
      </c>
      <c r="U55" s="5">
        <f>Base!K55</f>
        <v>0</v>
      </c>
      <c r="V55" s="5">
        <f>Base!M55</f>
        <v>0</v>
      </c>
      <c r="W55" s="5">
        <f>Base!N55</f>
        <v>0</v>
      </c>
      <c r="X55" s="5">
        <f>Base!O55</f>
        <v>0</v>
      </c>
      <c r="Y55" s="5">
        <f>Base!P55</f>
        <v>0</v>
      </c>
      <c r="Z55" s="5">
        <f>Base!R55</f>
        <v>0</v>
      </c>
      <c r="AA55" s="5">
        <f>Base!S55</f>
        <v>0</v>
      </c>
      <c r="AB55" s="5">
        <f>Base!T55</f>
        <v>0</v>
      </c>
      <c r="AC55" s="5">
        <f>Base!U55</f>
        <v>0</v>
      </c>
      <c r="AD55" s="5">
        <f>Base!W55</f>
        <v>0</v>
      </c>
      <c r="AE55" s="5">
        <f>Base!X55</f>
        <v>0</v>
      </c>
      <c r="AF55" s="5">
        <f>Base!Y55</f>
        <v>0</v>
      </c>
      <c r="AG55" s="5">
        <f>Base!Z55</f>
        <v>0</v>
      </c>
      <c r="AH55" s="5">
        <f>Base!AB55</f>
        <v>0</v>
      </c>
      <c r="AI55" s="5">
        <f>Base!AC55</f>
        <v>0</v>
      </c>
      <c r="AJ55" s="5">
        <f>Base!AD55</f>
        <v>0</v>
      </c>
      <c r="AK55" s="5">
        <f>Base!AE55</f>
        <v>0</v>
      </c>
      <c r="AL55" s="45"/>
      <c r="AM55" s="157" t="str">
        <f>Base!DM55</f>
        <v/>
      </c>
    </row>
    <row r="56" spans="1:39" x14ac:dyDescent="0.25">
      <c r="A56" s="200" t="str">
        <f>Base!A56</f>
        <v>Б1.Б.46</v>
      </c>
      <c r="B56" s="230">
        <f>Base!B56</f>
        <v>0</v>
      </c>
      <c r="C56" s="5" t="str">
        <f ca="1">Base!BG56</f>
        <v/>
      </c>
      <c r="D56" s="5" t="str">
        <f ca="1">Base!BY56</f>
        <v/>
      </c>
      <c r="E56" s="5" t="str">
        <f ca="1">Base!CU56</f>
        <v/>
      </c>
      <c r="F56" s="5" t="str">
        <f ca="1">Base!CJ56</f>
        <v/>
      </c>
      <c r="G56" s="201">
        <f t="shared" si="5"/>
        <v>0</v>
      </c>
      <c r="H56" s="5">
        <f t="shared" si="6"/>
        <v>0</v>
      </c>
      <c r="I56" s="5">
        <f t="shared" si="7"/>
        <v>0</v>
      </c>
      <c r="J56" s="5">
        <f t="shared" si="8"/>
        <v>0</v>
      </c>
      <c r="K56" s="5">
        <f t="shared" si="9"/>
        <v>0</v>
      </c>
      <c r="L56" s="5">
        <f t="shared" si="10"/>
        <v>0</v>
      </c>
      <c r="M56" s="5">
        <f t="shared" si="11"/>
        <v>0</v>
      </c>
      <c r="N56" s="5">
        <f>Base!C56</f>
        <v>0</v>
      </c>
      <c r="O56" s="5">
        <f>Base!D56</f>
        <v>0</v>
      </c>
      <c r="P56" s="5">
        <f>Base!E56</f>
        <v>0</v>
      </c>
      <c r="Q56" s="5">
        <f>Base!F56</f>
        <v>0</v>
      </c>
      <c r="R56" s="5">
        <f>Base!H56</f>
        <v>0</v>
      </c>
      <c r="S56" s="5">
        <f>Base!I56</f>
        <v>0</v>
      </c>
      <c r="T56" s="5">
        <f>Base!J56</f>
        <v>0</v>
      </c>
      <c r="U56" s="5">
        <f>Base!K56</f>
        <v>0</v>
      </c>
      <c r="V56" s="5">
        <f>Base!M56</f>
        <v>0</v>
      </c>
      <c r="W56" s="5">
        <f>Base!N56</f>
        <v>0</v>
      </c>
      <c r="X56" s="5">
        <f>Base!O56</f>
        <v>0</v>
      </c>
      <c r="Y56" s="5">
        <f>Base!P56</f>
        <v>0</v>
      </c>
      <c r="Z56" s="5">
        <f>Base!R56</f>
        <v>0</v>
      </c>
      <c r="AA56" s="5">
        <f>Base!S56</f>
        <v>0</v>
      </c>
      <c r="AB56" s="5">
        <f>Base!T56</f>
        <v>0</v>
      </c>
      <c r="AC56" s="5">
        <f>Base!U56</f>
        <v>0</v>
      </c>
      <c r="AD56" s="5">
        <f>Base!W56</f>
        <v>0</v>
      </c>
      <c r="AE56" s="5">
        <f>Base!X56</f>
        <v>0</v>
      </c>
      <c r="AF56" s="5">
        <f>Base!Y56</f>
        <v>0</v>
      </c>
      <c r="AG56" s="5">
        <f>Base!Z56</f>
        <v>0</v>
      </c>
      <c r="AH56" s="5">
        <f>Base!AB56</f>
        <v>0</v>
      </c>
      <c r="AI56" s="5">
        <f>Base!AC56</f>
        <v>0</v>
      </c>
      <c r="AJ56" s="5">
        <f>Base!AD56</f>
        <v>0</v>
      </c>
      <c r="AK56" s="5">
        <f>Base!AE56</f>
        <v>0</v>
      </c>
      <c r="AL56" s="45"/>
      <c r="AM56" s="157" t="str">
        <f>Base!DM56</f>
        <v/>
      </c>
    </row>
    <row r="57" spans="1:39" x14ac:dyDescent="0.25">
      <c r="A57" s="200" t="str">
        <f>Base!A57</f>
        <v>Б1.Б.47</v>
      </c>
      <c r="B57" s="230">
        <f>Base!B57</f>
        <v>0</v>
      </c>
      <c r="C57" s="5" t="str">
        <f ca="1">Base!BG57</f>
        <v/>
      </c>
      <c r="D57" s="5" t="str">
        <f ca="1">Base!BY57</f>
        <v/>
      </c>
      <c r="E57" s="5" t="str">
        <f ca="1">Base!CU57</f>
        <v/>
      </c>
      <c r="F57" s="5" t="str">
        <f ca="1">Base!CJ57</f>
        <v/>
      </c>
      <c r="G57" s="201">
        <f t="shared" si="5"/>
        <v>0</v>
      </c>
      <c r="H57" s="5">
        <f t="shared" si="6"/>
        <v>0</v>
      </c>
      <c r="I57" s="5">
        <f t="shared" si="7"/>
        <v>0</v>
      </c>
      <c r="J57" s="5">
        <f t="shared" si="8"/>
        <v>0</v>
      </c>
      <c r="K57" s="5">
        <f t="shared" si="9"/>
        <v>0</v>
      </c>
      <c r="L57" s="5">
        <f t="shared" si="10"/>
        <v>0</v>
      </c>
      <c r="M57" s="5">
        <f t="shared" si="11"/>
        <v>0</v>
      </c>
      <c r="N57" s="5">
        <f>Base!C57</f>
        <v>0</v>
      </c>
      <c r="O57" s="5">
        <f>Base!D57</f>
        <v>0</v>
      </c>
      <c r="P57" s="5">
        <f>Base!E57</f>
        <v>0</v>
      </c>
      <c r="Q57" s="5">
        <f>Base!F57</f>
        <v>0</v>
      </c>
      <c r="R57" s="5">
        <f>Base!H57</f>
        <v>0</v>
      </c>
      <c r="S57" s="5">
        <f>Base!I57</f>
        <v>0</v>
      </c>
      <c r="T57" s="5">
        <f>Base!J57</f>
        <v>0</v>
      </c>
      <c r="U57" s="5">
        <f>Base!K57</f>
        <v>0</v>
      </c>
      <c r="V57" s="5">
        <f>Base!M57</f>
        <v>0</v>
      </c>
      <c r="W57" s="5">
        <f>Base!N57</f>
        <v>0</v>
      </c>
      <c r="X57" s="5">
        <f>Base!O57</f>
        <v>0</v>
      </c>
      <c r="Y57" s="5">
        <f>Base!P57</f>
        <v>0</v>
      </c>
      <c r="Z57" s="5">
        <f>Base!R57</f>
        <v>0</v>
      </c>
      <c r="AA57" s="5">
        <f>Base!S57</f>
        <v>0</v>
      </c>
      <c r="AB57" s="5">
        <f>Base!T57</f>
        <v>0</v>
      </c>
      <c r="AC57" s="5">
        <f>Base!U57</f>
        <v>0</v>
      </c>
      <c r="AD57" s="5">
        <f>Base!W57</f>
        <v>0</v>
      </c>
      <c r="AE57" s="5">
        <f>Base!X57</f>
        <v>0</v>
      </c>
      <c r="AF57" s="5">
        <f>Base!Y57</f>
        <v>0</v>
      </c>
      <c r="AG57" s="5">
        <f>Base!Z57</f>
        <v>0</v>
      </c>
      <c r="AH57" s="5">
        <f>Base!AB57</f>
        <v>0</v>
      </c>
      <c r="AI57" s="5">
        <f>Base!AC57</f>
        <v>0</v>
      </c>
      <c r="AJ57" s="5">
        <f>Base!AD57</f>
        <v>0</v>
      </c>
      <c r="AK57" s="5">
        <f>Base!AE57</f>
        <v>0</v>
      </c>
      <c r="AL57" s="45"/>
      <c r="AM57" s="157" t="str">
        <f>Base!DM57</f>
        <v/>
      </c>
    </row>
    <row r="58" spans="1:39" x14ac:dyDescent="0.25">
      <c r="A58" s="200" t="str">
        <f>Base!A58</f>
        <v>Б1.Б.48</v>
      </c>
      <c r="B58" s="230">
        <f>Base!B58</f>
        <v>0</v>
      </c>
      <c r="C58" s="5" t="str">
        <f ca="1">Base!BG58</f>
        <v/>
      </c>
      <c r="D58" s="5" t="str">
        <f ca="1">Base!BY58</f>
        <v/>
      </c>
      <c r="E58" s="5" t="str">
        <f ca="1">Base!CU58</f>
        <v/>
      </c>
      <c r="F58" s="5" t="str">
        <f ca="1">Base!CJ58</f>
        <v/>
      </c>
      <c r="G58" s="201">
        <f t="shared" si="5"/>
        <v>0</v>
      </c>
      <c r="H58" s="5">
        <f t="shared" si="6"/>
        <v>0</v>
      </c>
      <c r="I58" s="5">
        <f t="shared" si="7"/>
        <v>0</v>
      </c>
      <c r="J58" s="5">
        <f t="shared" si="8"/>
        <v>0</v>
      </c>
      <c r="K58" s="5">
        <f t="shared" si="9"/>
        <v>0</v>
      </c>
      <c r="L58" s="5">
        <f t="shared" si="10"/>
        <v>0</v>
      </c>
      <c r="M58" s="5">
        <f t="shared" si="11"/>
        <v>0</v>
      </c>
      <c r="N58" s="5">
        <f>Base!C58</f>
        <v>0</v>
      </c>
      <c r="O58" s="5">
        <f>Base!D58</f>
        <v>0</v>
      </c>
      <c r="P58" s="5">
        <f>Base!E58</f>
        <v>0</v>
      </c>
      <c r="Q58" s="5">
        <f>Base!F58</f>
        <v>0</v>
      </c>
      <c r="R58" s="5">
        <f>Base!H58</f>
        <v>0</v>
      </c>
      <c r="S58" s="5">
        <f>Base!I58</f>
        <v>0</v>
      </c>
      <c r="T58" s="5">
        <f>Base!J58</f>
        <v>0</v>
      </c>
      <c r="U58" s="5">
        <f>Base!K58</f>
        <v>0</v>
      </c>
      <c r="V58" s="5">
        <f>Base!M58</f>
        <v>0</v>
      </c>
      <c r="W58" s="5">
        <f>Base!N58</f>
        <v>0</v>
      </c>
      <c r="X58" s="5">
        <f>Base!O58</f>
        <v>0</v>
      </c>
      <c r="Y58" s="5">
        <f>Base!P58</f>
        <v>0</v>
      </c>
      <c r="Z58" s="5">
        <f>Base!R58</f>
        <v>0</v>
      </c>
      <c r="AA58" s="5">
        <f>Base!S58</f>
        <v>0</v>
      </c>
      <c r="AB58" s="5">
        <f>Base!T58</f>
        <v>0</v>
      </c>
      <c r="AC58" s="5">
        <f>Base!U58</f>
        <v>0</v>
      </c>
      <c r="AD58" s="5">
        <f>Base!W58</f>
        <v>0</v>
      </c>
      <c r="AE58" s="5">
        <f>Base!X58</f>
        <v>0</v>
      </c>
      <c r="AF58" s="5">
        <f>Base!Y58</f>
        <v>0</v>
      </c>
      <c r="AG58" s="5">
        <f>Base!Z58</f>
        <v>0</v>
      </c>
      <c r="AH58" s="5">
        <f>Base!AB58</f>
        <v>0</v>
      </c>
      <c r="AI58" s="5">
        <f>Base!AC58</f>
        <v>0</v>
      </c>
      <c r="AJ58" s="5">
        <f>Base!AD58</f>
        <v>0</v>
      </c>
      <c r="AK58" s="5">
        <f>Base!AE58</f>
        <v>0</v>
      </c>
      <c r="AL58" s="45"/>
      <c r="AM58" s="157" t="str">
        <f>Base!DM58</f>
        <v/>
      </c>
    </row>
    <row r="59" spans="1:39" x14ac:dyDescent="0.25">
      <c r="A59" s="200" t="str">
        <f>Base!A59</f>
        <v>Б1.Б.49</v>
      </c>
      <c r="B59" s="230">
        <f>Base!B59</f>
        <v>0</v>
      </c>
      <c r="C59" s="5" t="str">
        <f ca="1">Base!BG59</f>
        <v/>
      </c>
      <c r="D59" s="5" t="str">
        <f ca="1">Base!BY59</f>
        <v/>
      </c>
      <c r="E59" s="5" t="str">
        <f ca="1">Base!CU59</f>
        <v/>
      </c>
      <c r="F59" s="5" t="str">
        <f ca="1">Base!CJ59</f>
        <v/>
      </c>
      <c r="G59" s="201">
        <f t="shared" si="5"/>
        <v>0</v>
      </c>
      <c r="H59" s="5">
        <f t="shared" si="6"/>
        <v>0</v>
      </c>
      <c r="I59" s="5">
        <f t="shared" si="7"/>
        <v>0</v>
      </c>
      <c r="J59" s="5">
        <f t="shared" si="8"/>
        <v>0</v>
      </c>
      <c r="K59" s="5">
        <f t="shared" si="9"/>
        <v>0</v>
      </c>
      <c r="L59" s="5">
        <f t="shared" si="10"/>
        <v>0</v>
      </c>
      <c r="M59" s="5">
        <f t="shared" si="11"/>
        <v>0</v>
      </c>
      <c r="N59" s="5">
        <f>Base!C59</f>
        <v>0</v>
      </c>
      <c r="O59" s="5">
        <f>Base!D59</f>
        <v>0</v>
      </c>
      <c r="P59" s="5">
        <f>Base!E59</f>
        <v>0</v>
      </c>
      <c r="Q59" s="5">
        <f>Base!F59</f>
        <v>0</v>
      </c>
      <c r="R59" s="5">
        <f>Base!H59</f>
        <v>0</v>
      </c>
      <c r="S59" s="5">
        <f>Base!I59</f>
        <v>0</v>
      </c>
      <c r="T59" s="5">
        <f>Base!J59</f>
        <v>0</v>
      </c>
      <c r="U59" s="5">
        <f>Base!K59</f>
        <v>0</v>
      </c>
      <c r="V59" s="5">
        <f>Base!M59</f>
        <v>0</v>
      </c>
      <c r="W59" s="5">
        <f>Base!N59</f>
        <v>0</v>
      </c>
      <c r="X59" s="5">
        <f>Base!O59</f>
        <v>0</v>
      </c>
      <c r="Y59" s="5">
        <f>Base!P59</f>
        <v>0</v>
      </c>
      <c r="Z59" s="5">
        <f>Base!R59</f>
        <v>0</v>
      </c>
      <c r="AA59" s="5">
        <f>Base!S59</f>
        <v>0</v>
      </c>
      <c r="AB59" s="5">
        <f>Base!T59</f>
        <v>0</v>
      </c>
      <c r="AC59" s="5">
        <f>Base!U59</f>
        <v>0</v>
      </c>
      <c r="AD59" s="5">
        <f>Base!W59</f>
        <v>0</v>
      </c>
      <c r="AE59" s="5">
        <f>Base!X59</f>
        <v>0</v>
      </c>
      <c r="AF59" s="5">
        <f>Base!Y59</f>
        <v>0</v>
      </c>
      <c r="AG59" s="5">
        <f>Base!Z59</f>
        <v>0</v>
      </c>
      <c r="AH59" s="5">
        <f>Base!AB59</f>
        <v>0</v>
      </c>
      <c r="AI59" s="5">
        <f>Base!AC59</f>
        <v>0</v>
      </c>
      <c r="AJ59" s="5">
        <f>Base!AD59</f>
        <v>0</v>
      </c>
      <c r="AK59" s="5">
        <f>Base!AE59</f>
        <v>0</v>
      </c>
      <c r="AL59" s="45"/>
      <c r="AM59" s="157" t="str">
        <f>Base!DM59</f>
        <v/>
      </c>
    </row>
    <row r="60" spans="1:39" x14ac:dyDescent="0.25">
      <c r="A60" s="200" t="str">
        <f>Base!A60</f>
        <v>Б1.Б.50</v>
      </c>
      <c r="B60" s="230">
        <f>Base!B60</f>
        <v>0</v>
      </c>
      <c r="C60" s="5" t="str">
        <f ca="1">Base!BG60</f>
        <v/>
      </c>
      <c r="D60" s="5" t="str">
        <f ca="1">Base!BY60</f>
        <v/>
      </c>
      <c r="E60" s="5" t="str">
        <f ca="1">Base!CU60</f>
        <v/>
      </c>
      <c r="F60" s="5" t="str">
        <f ca="1">Base!CJ60</f>
        <v/>
      </c>
      <c r="G60" s="201">
        <f t="shared" si="5"/>
        <v>0</v>
      </c>
      <c r="H60" s="5">
        <f t="shared" si="6"/>
        <v>0</v>
      </c>
      <c r="I60" s="5">
        <f t="shared" si="7"/>
        <v>0</v>
      </c>
      <c r="J60" s="5">
        <f t="shared" si="8"/>
        <v>0</v>
      </c>
      <c r="K60" s="5">
        <f t="shared" si="9"/>
        <v>0</v>
      </c>
      <c r="L60" s="5">
        <f t="shared" si="10"/>
        <v>0</v>
      </c>
      <c r="M60" s="5">
        <f t="shared" si="11"/>
        <v>0</v>
      </c>
      <c r="N60" s="5">
        <f>Base!C60</f>
        <v>0</v>
      </c>
      <c r="O60" s="5">
        <f>Base!D60</f>
        <v>0</v>
      </c>
      <c r="P60" s="5">
        <f>Base!E60</f>
        <v>0</v>
      </c>
      <c r="Q60" s="5">
        <f>Base!F60</f>
        <v>0</v>
      </c>
      <c r="R60" s="5">
        <f>Base!H60</f>
        <v>0</v>
      </c>
      <c r="S60" s="5">
        <f>Base!I60</f>
        <v>0</v>
      </c>
      <c r="T60" s="5">
        <f>Base!J60</f>
        <v>0</v>
      </c>
      <c r="U60" s="5">
        <f>Base!K60</f>
        <v>0</v>
      </c>
      <c r="V60" s="5">
        <f>Base!M60</f>
        <v>0</v>
      </c>
      <c r="W60" s="5">
        <f>Base!N60</f>
        <v>0</v>
      </c>
      <c r="X60" s="5">
        <f>Base!O60</f>
        <v>0</v>
      </c>
      <c r="Y60" s="5">
        <f>Base!P60</f>
        <v>0</v>
      </c>
      <c r="Z60" s="5">
        <f>Base!R60</f>
        <v>0</v>
      </c>
      <c r="AA60" s="5">
        <f>Base!S60</f>
        <v>0</v>
      </c>
      <c r="AB60" s="5">
        <f>Base!T60</f>
        <v>0</v>
      </c>
      <c r="AC60" s="5">
        <f>Base!U60</f>
        <v>0</v>
      </c>
      <c r="AD60" s="5">
        <f>Base!W60</f>
        <v>0</v>
      </c>
      <c r="AE60" s="5">
        <f>Base!X60</f>
        <v>0</v>
      </c>
      <c r="AF60" s="5">
        <f>Base!Y60</f>
        <v>0</v>
      </c>
      <c r="AG60" s="5">
        <f>Base!Z60</f>
        <v>0</v>
      </c>
      <c r="AH60" s="5">
        <f>Base!AB60</f>
        <v>0</v>
      </c>
      <c r="AI60" s="5">
        <f>Base!AC60</f>
        <v>0</v>
      </c>
      <c r="AJ60" s="5">
        <f>Base!AD60</f>
        <v>0</v>
      </c>
      <c r="AK60" s="5">
        <f>Base!AE60</f>
        <v>0</v>
      </c>
      <c r="AL60" s="45"/>
      <c r="AM60" s="157" t="str">
        <f>Base!DM60</f>
        <v/>
      </c>
    </row>
    <row r="61" spans="1:39" ht="3.95" customHeight="1" thickBot="1" x14ac:dyDescent="0.3">
      <c r="A61" s="378"/>
      <c r="B61" s="378"/>
      <c r="AL61" s="47"/>
      <c r="AM61" s="169"/>
    </row>
    <row r="62" spans="1:39" ht="16.5" thickTop="1" thickBot="1" x14ac:dyDescent="0.3">
      <c r="A62" s="240" t="str">
        <f>Base!A62</f>
        <v>Б1.В</v>
      </c>
      <c r="B62" s="243" t="str">
        <f>Base!B62</f>
        <v>Вариативная часть</v>
      </c>
      <c r="C62" s="241">
        <f t="shared" ref="C62:AK62" ca="1" si="12">C64+C96</f>
        <v>0</v>
      </c>
      <c r="D62" s="241">
        <f t="shared" ca="1" si="12"/>
        <v>0</v>
      </c>
      <c r="E62" s="241">
        <f t="shared" ca="1" si="12"/>
        <v>0</v>
      </c>
      <c r="F62" s="241">
        <f t="shared" ca="1" si="12"/>
        <v>0</v>
      </c>
      <c r="G62" s="241">
        <f t="shared" si="12"/>
        <v>0</v>
      </c>
      <c r="H62" s="241">
        <f t="shared" si="12"/>
        <v>0</v>
      </c>
      <c r="I62" s="241">
        <f t="shared" si="12"/>
        <v>0</v>
      </c>
      <c r="J62" s="241">
        <f t="shared" si="12"/>
        <v>0</v>
      </c>
      <c r="K62" s="241">
        <f t="shared" si="12"/>
        <v>0</v>
      </c>
      <c r="L62" s="241">
        <f t="shared" si="12"/>
        <v>0</v>
      </c>
      <c r="M62" s="241">
        <f t="shared" si="12"/>
        <v>0</v>
      </c>
      <c r="N62" s="241">
        <f t="shared" si="12"/>
        <v>0</v>
      </c>
      <c r="O62" s="241">
        <f t="shared" si="12"/>
        <v>0</v>
      </c>
      <c r="P62" s="241">
        <f t="shared" si="12"/>
        <v>0</v>
      </c>
      <c r="Q62" s="241">
        <f t="shared" si="12"/>
        <v>0</v>
      </c>
      <c r="R62" s="241">
        <f t="shared" si="12"/>
        <v>0</v>
      </c>
      <c r="S62" s="241">
        <f t="shared" si="12"/>
        <v>0</v>
      </c>
      <c r="T62" s="241">
        <f t="shared" si="12"/>
        <v>0</v>
      </c>
      <c r="U62" s="241">
        <f t="shared" si="12"/>
        <v>0</v>
      </c>
      <c r="V62" s="241">
        <f t="shared" si="12"/>
        <v>0</v>
      </c>
      <c r="W62" s="241">
        <f t="shared" si="12"/>
        <v>0</v>
      </c>
      <c r="X62" s="241">
        <f t="shared" si="12"/>
        <v>0</v>
      </c>
      <c r="Y62" s="241">
        <f t="shared" si="12"/>
        <v>0</v>
      </c>
      <c r="Z62" s="241">
        <f t="shared" si="12"/>
        <v>0</v>
      </c>
      <c r="AA62" s="241">
        <f t="shared" si="12"/>
        <v>0</v>
      </c>
      <c r="AB62" s="241">
        <f t="shared" si="12"/>
        <v>0</v>
      </c>
      <c r="AC62" s="241">
        <f t="shared" si="12"/>
        <v>0</v>
      </c>
      <c r="AD62" s="241">
        <f t="shared" si="12"/>
        <v>0</v>
      </c>
      <c r="AE62" s="241">
        <f t="shared" si="12"/>
        <v>0</v>
      </c>
      <c r="AF62" s="241">
        <f t="shared" si="12"/>
        <v>0</v>
      </c>
      <c r="AG62" s="241">
        <f t="shared" si="12"/>
        <v>0</v>
      </c>
      <c r="AH62" s="241">
        <f t="shared" si="12"/>
        <v>0</v>
      </c>
      <c r="AI62" s="241">
        <f t="shared" si="12"/>
        <v>0</v>
      </c>
      <c r="AJ62" s="241">
        <f t="shared" si="12"/>
        <v>0</v>
      </c>
      <c r="AK62" s="241">
        <f t="shared" si="12"/>
        <v>0</v>
      </c>
      <c r="AL62" s="37"/>
      <c r="AM62" s="169"/>
    </row>
    <row r="63" spans="1:39" ht="3.95" customHeight="1" thickTop="1" thickBot="1" x14ac:dyDescent="0.3">
      <c r="A63" s="204"/>
      <c r="B63" s="39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37"/>
      <c r="AE63" s="37"/>
      <c r="AF63" s="37"/>
      <c r="AG63" s="37"/>
      <c r="AH63" s="37"/>
      <c r="AI63" s="37"/>
      <c r="AJ63" s="37"/>
      <c r="AK63" s="37"/>
      <c r="AL63" s="37"/>
      <c r="AM63" s="198"/>
    </row>
    <row r="64" spans="1:39" ht="16.5" thickTop="1" thickBot="1" x14ac:dyDescent="0.3">
      <c r="A64" s="238" t="str">
        <f>Base!A64</f>
        <v>Б1.В.ОД</v>
      </c>
      <c r="B64" s="242" t="str">
        <f>Base!B64</f>
        <v>Обязательные дисциплины</v>
      </c>
      <c r="C64" s="239">
        <f ca="1">COUNT(Base!AQ65:AV94)-COUNTIF(Base!AQ65:AV94,0)</f>
        <v>0</v>
      </c>
      <c r="D64" s="239">
        <f ca="1">COUNT(Base!BI65:BN94)-COUNTIF(Base!BI65:BN94,0)</f>
        <v>0</v>
      </c>
      <c r="E64" s="239">
        <f ca="1">COUNT(Base!CL65:CQ94)</f>
        <v>0</v>
      </c>
      <c r="F64" s="239">
        <f ca="1">COUNT(Base!CA65:CF94)</f>
        <v>0</v>
      </c>
      <c r="G64" s="239">
        <f t="shared" ref="G64:AK64" si="13">SUM(G65:G94)</f>
        <v>0</v>
      </c>
      <c r="H64" s="239">
        <f t="shared" si="13"/>
        <v>0</v>
      </c>
      <c r="I64" s="239">
        <f t="shared" si="13"/>
        <v>0</v>
      </c>
      <c r="J64" s="239">
        <f t="shared" si="13"/>
        <v>0</v>
      </c>
      <c r="K64" s="239">
        <f t="shared" si="13"/>
        <v>0</v>
      </c>
      <c r="L64" s="239">
        <f t="shared" si="13"/>
        <v>0</v>
      </c>
      <c r="M64" s="239">
        <f t="shared" si="13"/>
        <v>0</v>
      </c>
      <c r="N64" s="239">
        <f t="shared" si="13"/>
        <v>0</v>
      </c>
      <c r="O64" s="239">
        <f t="shared" si="13"/>
        <v>0</v>
      </c>
      <c r="P64" s="239">
        <f t="shared" si="13"/>
        <v>0</v>
      </c>
      <c r="Q64" s="239">
        <f t="shared" si="13"/>
        <v>0</v>
      </c>
      <c r="R64" s="239">
        <f t="shared" si="13"/>
        <v>0</v>
      </c>
      <c r="S64" s="239">
        <f t="shared" si="13"/>
        <v>0</v>
      </c>
      <c r="T64" s="239">
        <f t="shared" si="13"/>
        <v>0</v>
      </c>
      <c r="U64" s="239">
        <f t="shared" si="13"/>
        <v>0</v>
      </c>
      <c r="V64" s="239">
        <f t="shared" si="13"/>
        <v>0</v>
      </c>
      <c r="W64" s="239">
        <f t="shared" si="13"/>
        <v>0</v>
      </c>
      <c r="X64" s="239">
        <f t="shared" si="13"/>
        <v>0</v>
      </c>
      <c r="Y64" s="239">
        <f t="shared" si="13"/>
        <v>0</v>
      </c>
      <c r="Z64" s="239">
        <f t="shared" si="13"/>
        <v>0</v>
      </c>
      <c r="AA64" s="239">
        <f t="shared" si="13"/>
        <v>0</v>
      </c>
      <c r="AB64" s="239">
        <f t="shared" si="13"/>
        <v>0</v>
      </c>
      <c r="AC64" s="239">
        <f t="shared" si="13"/>
        <v>0</v>
      </c>
      <c r="AD64" s="239">
        <f t="shared" si="13"/>
        <v>0</v>
      </c>
      <c r="AE64" s="239">
        <f t="shared" si="13"/>
        <v>0</v>
      </c>
      <c r="AF64" s="239">
        <f t="shared" si="13"/>
        <v>0</v>
      </c>
      <c r="AG64" s="239">
        <f t="shared" si="13"/>
        <v>0</v>
      </c>
      <c r="AH64" s="239">
        <f t="shared" si="13"/>
        <v>0</v>
      </c>
      <c r="AI64" s="239">
        <f t="shared" si="13"/>
        <v>0</v>
      </c>
      <c r="AJ64" s="239">
        <f t="shared" si="13"/>
        <v>0</v>
      </c>
      <c r="AK64" s="239">
        <f t="shared" si="13"/>
        <v>0</v>
      </c>
      <c r="AL64" s="37"/>
      <c r="AM64" s="198"/>
    </row>
    <row r="65" spans="1:39" ht="15.75" thickTop="1" x14ac:dyDescent="0.25">
      <c r="A65" s="236" t="str">
        <f>Base!A65</f>
        <v>Б1.В.ОД.1</v>
      </c>
      <c r="B65" s="234">
        <f>Base!B65</f>
        <v>0</v>
      </c>
      <c r="C65" s="233" t="str">
        <f ca="1">Base!BG65</f>
        <v/>
      </c>
      <c r="D65" s="233" t="str">
        <f ca="1">Base!BY65</f>
        <v/>
      </c>
      <c r="E65" s="233" t="str">
        <f ca="1">Base!CU65</f>
        <v/>
      </c>
      <c r="F65" s="233" t="str">
        <f ca="1">Base!CJ65</f>
        <v/>
      </c>
      <c r="G65" s="235">
        <f>N65+R65+V65+Z65+AD65+AH65</f>
        <v>0</v>
      </c>
      <c r="H65" s="233">
        <f t="shared" ref="H65:H94" si="14">G65*36</f>
        <v>0</v>
      </c>
      <c r="I65" s="233">
        <f>SUM(J65:L65)</f>
        <v>0</v>
      </c>
      <c r="J65" s="233">
        <f>O65*$Q$3+S65*$U$3+W65*$Y$3+AA65*$AC$3+AE65*$AG$3+AI65*$AK$3</f>
        <v>0</v>
      </c>
      <c r="K65" s="233">
        <f>P65*$Q$3+T65*$U$3+X65*$Y$3+AB65*$AC$3+AF65*$AG$3+AJ65*$AK$3</f>
        <v>0</v>
      </c>
      <c r="L65" s="233">
        <f>Q65*$Q$3+U65*$U$3+Y65*$Y$3+AC65*$AC$3+AG65*$AG$3+AK65*$AK$3</f>
        <v>0</v>
      </c>
      <c r="M65" s="233">
        <f t="shared" ref="M65:M94" si="15">H65-I65</f>
        <v>0</v>
      </c>
      <c r="N65" s="233">
        <f>Base!C65</f>
        <v>0</v>
      </c>
      <c r="O65" s="233">
        <f>Base!D65</f>
        <v>0</v>
      </c>
      <c r="P65" s="233">
        <f>Base!E65</f>
        <v>0</v>
      </c>
      <c r="Q65" s="233">
        <f>Base!F65</f>
        <v>0</v>
      </c>
      <c r="R65" s="233">
        <f>Base!H65</f>
        <v>0</v>
      </c>
      <c r="S65" s="233">
        <f>Base!I65</f>
        <v>0</v>
      </c>
      <c r="T65" s="233">
        <f>Base!J65</f>
        <v>0</v>
      </c>
      <c r="U65" s="233">
        <f>Base!K65</f>
        <v>0</v>
      </c>
      <c r="V65" s="233">
        <f>Base!M65</f>
        <v>0</v>
      </c>
      <c r="W65" s="233">
        <f>Base!N65</f>
        <v>0</v>
      </c>
      <c r="X65" s="233">
        <f>Base!O65</f>
        <v>0</v>
      </c>
      <c r="Y65" s="233">
        <f>Base!P65</f>
        <v>0</v>
      </c>
      <c r="Z65" s="233">
        <f>Base!R65</f>
        <v>0</v>
      </c>
      <c r="AA65" s="233">
        <f>Base!S65</f>
        <v>0</v>
      </c>
      <c r="AB65" s="233">
        <f>Base!T65</f>
        <v>0</v>
      </c>
      <c r="AC65" s="5">
        <f>Base!U65</f>
        <v>0</v>
      </c>
      <c r="AD65" s="5">
        <f>Base!W65</f>
        <v>0</v>
      </c>
      <c r="AE65" s="5">
        <f>Base!X65</f>
        <v>0</v>
      </c>
      <c r="AF65" s="5">
        <f>Base!Y65</f>
        <v>0</v>
      </c>
      <c r="AG65" s="5">
        <f>Base!Z65</f>
        <v>0</v>
      </c>
      <c r="AH65" s="5">
        <f>Base!AB65</f>
        <v>0</v>
      </c>
      <c r="AI65" s="5">
        <f>Base!AC65</f>
        <v>0</v>
      </c>
      <c r="AJ65" s="5">
        <f>Base!AD65</f>
        <v>0</v>
      </c>
      <c r="AK65" s="5">
        <f>Base!AE65</f>
        <v>0</v>
      </c>
      <c r="AL65" s="45"/>
      <c r="AM65" s="157" t="str">
        <f>Base!DM65</f>
        <v/>
      </c>
    </row>
    <row r="66" spans="1:39" x14ac:dyDescent="0.25">
      <c r="A66" s="200" t="str">
        <f>Base!A66</f>
        <v>Б1.В.ОД.2</v>
      </c>
      <c r="B66" s="230">
        <f>Base!B66</f>
        <v>0</v>
      </c>
      <c r="C66" s="5" t="str">
        <f ca="1">Base!BG66</f>
        <v/>
      </c>
      <c r="D66" s="5" t="str">
        <f ca="1">Base!BY66</f>
        <v/>
      </c>
      <c r="E66" s="5" t="str">
        <f ca="1">Base!CU66</f>
        <v/>
      </c>
      <c r="F66" s="5" t="str">
        <f ca="1">Base!CJ66</f>
        <v/>
      </c>
      <c r="G66" s="201">
        <f t="shared" ref="G66:G94" si="16">N66+R66+V66+Z66+AD66+AH66</f>
        <v>0</v>
      </c>
      <c r="H66" s="5">
        <f t="shared" si="14"/>
        <v>0</v>
      </c>
      <c r="I66" s="5">
        <f t="shared" ref="I66:I94" si="17">SUM(J66:L66)</f>
        <v>0</v>
      </c>
      <c r="J66" s="5">
        <f t="shared" ref="J66:J94" si="18">O66*$Q$3+S66*$U$3+W66*$Y$3+AA66*$AC$3+AE66*$AG$3+AI66*$AK$3</f>
        <v>0</v>
      </c>
      <c r="K66" s="5">
        <f t="shared" ref="K66:K94" si="19">P66*$Q$3+T66*$U$3+X66*$Y$3+AB66*$AC$3+AF66*$AG$3+AJ66*$AK$3</f>
        <v>0</v>
      </c>
      <c r="L66" s="5">
        <f t="shared" ref="L66:L94" si="20">Q66*$Q$3+U66*$U$3+Y66*$Y$3+AC66*$AC$3+AG66*$AG$3+AK66*$AK$3</f>
        <v>0</v>
      </c>
      <c r="M66" s="5">
        <f t="shared" si="15"/>
        <v>0</v>
      </c>
      <c r="N66" s="5">
        <f>Base!C66</f>
        <v>0</v>
      </c>
      <c r="O66" s="5">
        <f>Base!D66</f>
        <v>0</v>
      </c>
      <c r="P66" s="5">
        <f>Base!E66</f>
        <v>0</v>
      </c>
      <c r="Q66" s="5">
        <f>Base!F66</f>
        <v>0</v>
      </c>
      <c r="R66" s="5">
        <f>Base!H66</f>
        <v>0</v>
      </c>
      <c r="S66" s="5">
        <f>Base!I66</f>
        <v>0</v>
      </c>
      <c r="T66" s="5">
        <f>Base!J66</f>
        <v>0</v>
      </c>
      <c r="U66" s="5">
        <f>Base!K66</f>
        <v>0</v>
      </c>
      <c r="V66" s="5">
        <f>Base!M66</f>
        <v>0</v>
      </c>
      <c r="W66" s="5">
        <f>Base!N66</f>
        <v>0</v>
      </c>
      <c r="X66" s="5">
        <f>Base!O66</f>
        <v>0</v>
      </c>
      <c r="Y66" s="5">
        <f>Base!P66</f>
        <v>0</v>
      </c>
      <c r="Z66" s="5">
        <f>Base!R66</f>
        <v>0</v>
      </c>
      <c r="AA66" s="5">
        <f>Base!S66</f>
        <v>0</v>
      </c>
      <c r="AB66" s="5">
        <f>Base!T66</f>
        <v>0</v>
      </c>
      <c r="AC66" s="5">
        <f>Base!U66</f>
        <v>0</v>
      </c>
      <c r="AD66" s="5">
        <f>Base!W66</f>
        <v>0</v>
      </c>
      <c r="AE66" s="5">
        <f>Base!X66</f>
        <v>0</v>
      </c>
      <c r="AF66" s="5">
        <f>Base!Y66</f>
        <v>0</v>
      </c>
      <c r="AG66" s="5">
        <f>Base!Z66</f>
        <v>0</v>
      </c>
      <c r="AH66" s="5">
        <f>Base!AB66</f>
        <v>0</v>
      </c>
      <c r="AI66" s="5">
        <f>Base!AC66</f>
        <v>0</v>
      </c>
      <c r="AJ66" s="5">
        <f>Base!AD66</f>
        <v>0</v>
      </c>
      <c r="AK66" s="5">
        <f>Base!AE66</f>
        <v>0</v>
      </c>
      <c r="AL66" s="45"/>
      <c r="AM66" s="157" t="str">
        <f>Base!DM66</f>
        <v/>
      </c>
    </row>
    <row r="67" spans="1:39" x14ac:dyDescent="0.25">
      <c r="A67" s="200" t="str">
        <f>Base!A67</f>
        <v>Б1.В.ОД.3</v>
      </c>
      <c r="B67" s="230">
        <f>Base!B67</f>
        <v>0</v>
      </c>
      <c r="C67" s="5" t="str">
        <f ca="1">Base!BG67</f>
        <v/>
      </c>
      <c r="D67" s="5" t="str">
        <f ca="1">Base!BY67</f>
        <v/>
      </c>
      <c r="E67" s="5" t="str">
        <f ca="1">Base!CU67</f>
        <v/>
      </c>
      <c r="F67" s="5" t="str">
        <f ca="1">Base!CJ67</f>
        <v/>
      </c>
      <c r="G67" s="201">
        <f t="shared" si="16"/>
        <v>0</v>
      </c>
      <c r="H67" s="5">
        <f t="shared" si="14"/>
        <v>0</v>
      </c>
      <c r="I67" s="5">
        <f t="shared" si="17"/>
        <v>0</v>
      </c>
      <c r="J67" s="5">
        <f t="shared" si="18"/>
        <v>0</v>
      </c>
      <c r="K67" s="5">
        <f t="shared" si="19"/>
        <v>0</v>
      </c>
      <c r="L67" s="5">
        <f t="shared" si="20"/>
        <v>0</v>
      </c>
      <c r="M67" s="5">
        <f t="shared" si="15"/>
        <v>0</v>
      </c>
      <c r="N67" s="5">
        <f>Base!C67</f>
        <v>0</v>
      </c>
      <c r="O67" s="5">
        <f>Base!D67</f>
        <v>0</v>
      </c>
      <c r="P67" s="5">
        <f>Base!E67</f>
        <v>0</v>
      </c>
      <c r="Q67" s="5">
        <f>Base!F67</f>
        <v>0</v>
      </c>
      <c r="R67" s="5">
        <f>Base!H67</f>
        <v>0</v>
      </c>
      <c r="S67" s="5">
        <f>Base!I67</f>
        <v>0</v>
      </c>
      <c r="T67" s="5">
        <f>Base!J67</f>
        <v>0</v>
      </c>
      <c r="U67" s="5">
        <f>Base!K67</f>
        <v>0</v>
      </c>
      <c r="V67" s="5">
        <f>Base!M67</f>
        <v>0</v>
      </c>
      <c r="W67" s="5">
        <f>Base!N67</f>
        <v>0</v>
      </c>
      <c r="X67" s="5">
        <f>Base!O67</f>
        <v>0</v>
      </c>
      <c r="Y67" s="5">
        <f>Base!P67</f>
        <v>0</v>
      </c>
      <c r="Z67" s="5">
        <f>Base!R67</f>
        <v>0</v>
      </c>
      <c r="AA67" s="5">
        <f>Base!S67</f>
        <v>0</v>
      </c>
      <c r="AB67" s="5">
        <f>Base!T67</f>
        <v>0</v>
      </c>
      <c r="AC67" s="5">
        <f>Base!U67</f>
        <v>0</v>
      </c>
      <c r="AD67" s="5">
        <f>Base!W67</f>
        <v>0</v>
      </c>
      <c r="AE67" s="5">
        <f>Base!X67</f>
        <v>0</v>
      </c>
      <c r="AF67" s="5">
        <f>Base!Y67</f>
        <v>0</v>
      </c>
      <c r="AG67" s="5">
        <f>Base!Z67</f>
        <v>0</v>
      </c>
      <c r="AH67" s="5">
        <f>Base!AB67</f>
        <v>0</v>
      </c>
      <c r="AI67" s="5">
        <f>Base!AC67</f>
        <v>0</v>
      </c>
      <c r="AJ67" s="5">
        <f>Base!AD67</f>
        <v>0</v>
      </c>
      <c r="AK67" s="5">
        <f>Base!AE67</f>
        <v>0</v>
      </c>
      <c r="AL67" s="45"/>
      <c r="AM67" s="157" t="str">
        <f>Base!DM67</f>
        <v/>
      </c>
    </row>
    <row r="68" spans="1:39" x14ac:dyDescent="0.25">
      <c r="A68" s="200" t="str">
        <f>Base!A68</f>
        <v>Б1.В.ОД.4</v>
      </c>
      <c r="B68" s="230">
        <f>Base!B68</f>
        <v>0</v>
      </c>
      <c r="C68" s="5" t="str">
        <f ca="1">Base!BG68</f>
        <v/>
      </c>
      <c r="D68" s="5" t="str">
        <f ca="1">Base!BY68</f>
        <v/>
      </c>
      <c r="E68" s="5" t="str">
        <f ca="1">Base!CU68</f>
        <v/>
      </c>
      <c r="F68" s="5" t="str">
        <f ca="1">Base!CJ68</f>
        <v/>
      </c>
      <c r="G68" s="201">
        <f t="shared" si="16"/>
        <v>0</v>
      </c>
      <c r="H68" s="5">
        <f t="shared" si="14"/>
        <v>0</v>
      </c>
      <c r="I68" s="5">
        <f t="shared" si="17"/>
        <v>0</v>
      </c>
      <c r="J68" s="5">
        <f t="shared" si="18"/>
        <v>0</v>
      </c>
      <c r="K68" s="5">
        <f t="shared" si="19"/>
        <v>0</v>
      </c>
      <c r="L68" s="5">
        <f t="shared" si="20"/>
        <v>0</v>
      </c>
      <c r="M68" s="5">
        <f t="shared" si="15"/>
        <v>0</v>
      </c>
      <c r="N68" s="5">
        <f>Base!C68</f>
        <v>0</v>
      </c>
      <c r="O68" s="5">
        <f>Base!D68</f>
        <v>0</v>
      </c>
      <c r="P68" s="5">
        <f>Base!E68</f>
        <v>0</v>
      </c>
      <c r="Q68" s="5">
        <f>Base!F68</f>
        <v>0</v>
      </c>
      <c r="R68" s="5">
        <f>Base!H68</f>
        <v>0</v>
      </c>
      <c r="S68" s="5">
        <f>Base!I68</f>
        <v>0</v>
      </c>
      <c r="T68" s="5">
        <f>Base!J68</f>
        <v>0</v>
      </c>
      <c r="U68" s="5">
        <f>Base!K68</f>
        <v>0</v>
      </c>
      <c r="V68" s="5">
        <f>Base!M68</f>
        <v>0</v>
      </c>
      <c r="W68" s="5">
        <f>Base!N68</f>
        <v>0</v>
      </c>
      <c r="X68" s="5">
        <f>Base!O68</f>
        <v>0</v>
      </c>
      <c r="Y68" s="5">
        <f>Base!P68</f>
        <v>0</v>
      </c>
      <c r="Z68" s="5">
        <f>Base!R68</f>
        <v>0</v>
      </c>
      <c r="AA68" s="5">
        <f>Base!S68</f>
        <v>0</v>
      </c>
      <c r="AB68" s="5">
        <f>Base!T68</f>
        <v>0</v>
      </c>
      <c r="AC68" s="5">
        <f>Base!U68</f>
        <v>0</v>
      </c>
      <c r="AD68" s="5">
        <f>Base!W68</f>
        <v>0</v>
      </c>
      <c r="AE68" s="5">
        <f>Base!X68</f>
        <v>0</v>
      </c>
      <c r="AF68" s="5">
        <f>Base!Y68</f>
        <v>0</v>
      </c>
      <c r="AG68" s="5">
        <f>Base!Z68</f>
        <v>0</v>
      </c>
      <c r="AH68" s="5">
        <f>Base!AB68</f>
        <v>0</v>
      </c>
      <c r="AI68" s="5">
        <f>Base!AC68</f>
        <v>0</v>
      </c>
      <c r="AJ68" s="5">
        <f>Base!AD68</f>
        <v>0</v>
      </c>
      <c r="AK68" s="5">
        <f>Base!AE68</f>
        <v>0</v>
      </c>
      <c r="AL68" s="45"/>
      <c r="AM68" s="157" t="str">
        <f>Base!DM68</f>
        <v/>
      </c>
    </row>
    <row r="69" spans="1:39" x14ac:dyDescent="0.25">
      <c r="A69" s="200" t="str">
        <f>Base!A69</f>
        <v>Б1.В.ОД.5</v>
      </c>
      <c r="B69" s="230">
        <f>Base!B69</f>
        <v>0</v>
      </c>
      <c r="C69" s="5" t="str">
        <f ca="1">Base!BG69</f>
        <v/>
      </c>
      <c r="D69" s="5" t="str">
        <f ca="1">Base!BY69</f>
        <v/>
      </c>
      <c r="E69" s="5" t="str">
        <f ca="1">Base!CU69</f>
        <v/>
      </c>
      <c r="F69" s="5" t="str">
        <f ca="1">Base!CJ69</f>
        <v/>
      </c>
      <c r="G69" s="201">
        <f t="shared" si="16"/>
        <v>0</v>
      </c>
      <c r="H69" s="5">
        <f t="shared" si="14"/>
        <v>0</v>
      </c>
      <c r="I69" s="5">
        <f t="shared" si="17"/>
        <v>0</v>
      </c>
      <c r="J69" s="5">
        <f t="shared" si="18"/>
        <v>0</v>
      </c>
      <c r="K69" s="5">
        <f t="shared" si="19"/>
        <v>0</v>
      </c>
      <c r="L69" s="5">
        <f t="shared" si="20"/>
        <v>0</v>
      </c>
      <c r="M69" s="5">
        <f t="shared" si="15"/>
        <v>0</v>
      </c>
      <c r="N69" s="5">
        <f>Base!C69</f>
        <v>0</v>
      </c>
      <c r="O69" s="5">
        <f>Base!D69</f>
        <v>0</v>
      </c>
      <c r="P69" s="5">
        <f>Base!E69</f>
        <v>0</v>
      </c>
      <c r="Q69" s="5">
        <f>Base!F69</f>
        <v>0</v>
      </c>
      <c r="R69" s="5">
        <f>Base!H69</f>
        <v>0</v>
      </c>
      <c r="S69" s="5">
        <f>Base!I69</f>
        <v>0</v>
      </c>
      <c r="T69" s="5">
        <f>Base!J69</f>
        <v>0</v>
      </c>
      <c r="U69" s="5">
        <f>Base!K69</f>
        <v>0</v>
      </c>
      <c r="V69" s="5">
        <f>Base!M69</f>
        <v>0</v>
      </c>
      <c r="W69" s="5">
        <f>Base!N69</f>
        <v>0</v>
      </c>
      <c r="X69" s="5">
        <f>Base!O69</f>
        <v>0</v>
      </c>
      <c r="Y69" s="5">
        <f>Base!P69</f>
        <v>0</v>
      </c>
      <c r="Z69" s="5">
        <f>Base!R69</f>
        <v>0</v>
      </c>
      <c r="AA69" s="5">
        <f>Base!S69</f>
        <v>0</v>
      </c>
      <c r="AB69" s="5">
        <f>Base!T69</f>
        <v>0</v>
      </c>
      <c r="AC69" s="5">
        <f>Base!U69</f>
        <v>0</v>
      </c>
      <c r="AD69" s="5">
        <f>Base!W69</f>
        <v>0</v>
      </c>
      <c r="AE69" s="5">
        <f>Base!X69</f>
        <v>0</v>
      </c>
      <c r="AF69" s="5">
        <f>Base!Y69</f>
        <v>0</v>
      </c>
      <c r="AG69" s="5">
        <f>Base!Z69</f>
        <v>0</v>
      </c>
      <c r="AH69" s="5">
        <f>Base!AB69</f>
        <v>0</v>
      </c>
      <c r="AI69" s="5">
        <f>Base!AC69</f>
        <v>0</v>
      </c>
      <c r="AJ69" s="5">
        <f>Base!AD69</f>
        <v>0</v>
      </c>
      <c r="AK69" s="5">
        <f>Base!AE69</f>
        <v>0</v>
      </c>
      <c r="AL69" s="45"/>
      <c r="AM69" s="157" t="str">
        <f>Base!DM69</f>
        <v/>
      </c>
    </row>
    <row r="70" spans="1:39" x14ac:dyDescent="0.25">
      <c r="A70" s="200" t="str">
        <f>Base!A70</f>
        <v>Б1.В.ОД.6</v>
      </c>
      <c r="B70" s="230">
        <f>Base!B70</f>
        <v>0</v>
      </c>
      <c r="C70" s="5" t="str">
        <f ca="1">Base!BG70</f>
        <v/>
      </c>
      <c r="D70" s="5" t="str">
        <f ca="1">Base!BY70</f>
        <v/>
      </c>
      <c r="E70" s="5" t="str">
        <f ca="1">Base!CU70</f>
        <v/>
      </c>
      <c r="F70" s="5" t="str">
        <f ca="1">Base!CJ70</f>
        <v/>
      </c>
      <c r="G70" s="201">
        <f t="shared" si="16"/>
        <v>0</v>
      </c>
      <c r="H70" s="5">
        <f t="shared" si="14"/>
        <v>0</v>
      </c>
      <c r="I70" s="5">
        <f t="shared" si="17"/>
        <v>0</v>
      </c>
      <c r="J70" s="5">
        <f t="shared" si="18"/>
        <v>0</v>
      </c>
      <c r="K70" s="5">
        <f t="shared" si="19"/>
        <v>0</v>
      </c>
      <c r="L70" s="5">
        <f t="shared" si="20"/>
        <v>0</v>
      </c>
      <c r="M70" s="5">
        <f t="shared" si="15"/>
        <v>0</v>
      </c>
      <c r="N70" s="5">
        <f>Base!C70</f>
        <v>0</v>
      </c>
      <c r="O70" s="5">
        <f>Base!D70</f>
        <v>0</v>
      </c>
      <c r="P70" s="5">
        <f>Base!E70</f>
        <v>0</v>
      </c>
      <c r="Q70" s="5">
        <f>Base!F70</f>
        <v>0</v>
      </c>
      <c r="R70" s="5">
        <f>Base!H70</f>
        <v>0</v>
      </c>
      <c r="S70" s="5">
        <f>Base!I70</f>
        <v>0</v>
      </c>
      <c r="T70" s="5">
        <f>Base!J70</f>
        <v>0</v>
      </c>
      <c r="U70" s="5">
        <f>Base!K70</f>
        <v>0</v>
      </c>
      <c r="V70" s="5">
        <f>Base!M70</f>
        <v>0</v>
      </c>
      <c r="W70" s="5">
        <f>Base!N70</f>
        <v>0</v>
      </c>
      <c r="X70" s="5">
        <f>Base!O70</f>
        <v>0</v>
      </c>
      <c r="Y70" s="5">
        <f>Base!P70</f>
        <v>0</v>
      </c>
      <c r="Z70" s="5">
        <f>Base!R70</f>
        <v>0</v>
      </c>
      <c r="AA70" s="5">
        <f>Base!S70</f>
        <v>0</v>
      </c>
      <c r="AB70" s="5">
        <f>Base!T70</f>
        <v>0</v>
      </c>
      <c r="AC70" s="5">
        <f>Base!U70</f>
        <v>0</v>
      </c>
      <c r="AD70" s="5">
        <f>Base!W70</f>
        <v>0</v>
      </c>
      <c r="AE70" s="5">
        <f>Base!X70</f>
        <v>0</v>
      </c>
      <c r="AF70" s="5">
        <f>Base!Y70</f>
        <v>0</v>
      </c>
      <c r="AG70" s="5">
        <f>Base!Z70</f>
        <v>0</v>
      </c>
      <c r="AH70" s="5">
        <f>Base!AB70</f>
        <v>0</v>
      </c>
      <c r="AI70" s="5">
        <f>Base!AC70</f>
        <v>0</v>
      </c>
      <c r="AJ70" s="5">
        <f>Base!AD70</f>
        <v>0</v>
      </c>
      <c r="AK70" s="5">
        <f>Base!AE70</f>
        <v>0</v>
      </c>
      <c r="AL70" s="45"/>
      <c r="AM70" s="157" t="str">
        <f>Base!DM70</f>
        <v/>
      </c>
    </row>
    <row r="71" spans="1:39" x14ac:dyDescent="0.25">
      <c r="A71" s="200" t="str">
        <f>Base!A71</f>
        <v>Б1.В.ОД.7</v>
      </c>
      <c r="B71" s="230">
        <f>Base!B71</f>
        <v>0</v>
      </c>
      <c r="C71" s="5" t="str">
        <f ca="1">Base!BG71</f>
        <v/>
      </c>
      <c r="D71" s="5" t="str">
        <f ca="1">Base!BY71</f>
        <v/>
      </c>
      <c r="E71" s="5" t="str">
        <f ca="1">Base!CU71</f>
        <v/>
      </c>
      <c r="F71" s="5" t="str">
        <f ca="1">Base!CJ71</f>
        <v/>
      </c>
      <c r="G71" s="201">
        <f t="shared" si="16"/>
        <v>0</v>
      </c>
      <c r="H71" s="5">
        <f t="shared" si="14"/>
        <v>0</v>
      </c>
      <c r="I71" s="5">
        <f t="shared" si="17"/>
        <v>0</v>
      </c>
      <c r="J71" s="5">
        <f t="shared" si="18"/>
        <v>0</v>
      </c>
      <c r="K71" s="5">
        <f t="shared" si="19"/>
        <v>0</v>
      </c>
      <c r="L71" s="5">
        <f t="shared" si="20"/>
        <v>0</v>
      </c>
      <c r="M71" s="5">
        <f t="shared" si="15"/>
        <v>0</v>
      </c>
      <c r="N71" s="5">
        <f>Base!C71</f>
        <v>0</v>
      </c>
      <c r="O71" s="5">
        <f>Base!D71</f>
        <v>0</v>
      </c>
      <c r="P71" s="5">
        <f>Base!E71</f>
        <v>0</v>
      </c>
      <c r="Q71" s="5">
        <f>Base!F71</f>
        <v>0</v>
      </c>
      <c r="R71" s="5">
        <f>Base!H71</f>
        <v>0</v>
      </c>
      <c r="S71" s="5">
        <f>Base!I71</f>
        <v>0</v>
      </c>
      <c r="T71" s="5">
        <f>Base!J71</f>
        <v>0</v>
      </c>
      <c r="U71" s="5">
        <f>Base!K71</f>
        <v>0</v>
      </c>
      <c r="V71" s="5">
        <f>Base!M71</f>
        <v>0</v>
      </c>
      <c r="W71" s="5">
        <f>Base!N71</f>
        <v>0</v>
      </c>
      <c r="X71" s="5">
        <f>Base!O71</f>
        <v>0</v>
      </c>
      <c r="Y71" s="5">
        <f>Base!P71</f>
        <v>0</v>
      </c>
      <c r="Z71" s="5">
        <f>Base!R71</f>
        <v>0</v>
      </c>
      <c r="AA71" s="5">
        <f>Base!S71</f>
        <v>0</v>
      </c>
      <c r="AB71" s="5">
        <f>Base!T71</f>
        <v>0</v>
      </c>
      <c r="AC71" s="5">
        <f>Base!U71</f>
        <v>0</v>
      </c>
      <c r="AD71" s="5">
        <f>Base!W71</f>
        <v>0</v>
      </c>
      <c r="AE71" s="5">
        <f>Base!X71</f>
        <v>0</v>
      </c>
      <c r="AF71" s="5">
        <f>Base!Y71</f>
        <v>0</v>
      </c>
      <c r="AG71" s="5">
        <f>Base!Z71</f>
        <v>0</v>
      </c>
      <c r="AH71" s="5">
        <f>Base!AB71</f>
        <v>0</v>
      </c>
      <c r="AI71" s="5">
        <f>Base!AC71</f>
        <v>0</v>
      </c>
      <c r="AJ71" s="5">
        <f>Base!AD71</f>
        <v>0</v>
      </c>
      <c r="AK71" s="5">
        <f>Base!AE71</f>
        <v>0</v>
      </c>
      <c r="AL71" s="45"/>
      <c r="AM71" s="157" t="str">
        <f>Base!DM71</f>
        <v/>
      </c>
    </row>
    <row r="72" spans="1:39" x14ac:dyDescent="0.25">
      <c r="A72" s="200" t="str">
        <f>Base!A72</f>
        <v>Б1.В.ОД.8</v>
      </c>
      <c r="B72" s="230">
        <f>Base!B72</f>
        <v>0</v>
      </c>
      <c r="C72" s="5" t="str">
        <f ca="1">Base!BG72</f>
        <v/>
      </c>
      <c r="D72" s="5" t="str">
        <f ca="1">Base!BY72</f>
        <v/>
      </c>
      <c r="E72" s="5" t="str">
        <f ca="1">Base!CU72</f>
        <v/>
      </c>
      <c r="F72" s="5" t="str">
        <f ca="1">Base!CJ72</f>
        <v/>
      </c>
      <c r="G72" s="201">
        <f t="shared" si="16"/>
        <v>0</v>
      </c>
      <c r="H72" s="5">
        <f t="shared" si="14"/>
        <v>0</v>
      </c>
      <c r="I72" s="5">
        <f t="shared" si="17"/>
        <v>0</v>
      </c>
      <c r="J72" s="5">
        <f t="shared" si="18"/>
        <v>0</v>
      </c>
      <c r="K72" s="5">
        <f t="shared" si="19"/>
        <v>0</v>
      </c>
      <c r="L72" s="5">
        <f t="shared" si="20"/>
        <v>0</v>
      </c>
      <c r="M72" s="5">
        <f t="shared" si="15"/>
        <v>0</v>
      </c>
      <c r="N72" s="5">
        <f>Base!C72</f>
        <v>0</v>
      </c>
      <c r="O72" s="5">
        <f>Base!D72</f>
        <v>0</v>
      </c>
      <c r="P72" s="5">
        <f>Base!E72</f>
        <v>0</v>
      </c>
      <c r="Q72" s="5">
        <f>Base!F72</f>
        <v>0</v>
      </c>
      <c r="R72" s="5">
        <f>Base!H72</f>
        <v>0</v>
      </c>
      <c r="S72" s="5">
        <f>Base!I72</f>
        <v>0</v>
      </c>
      <c r="T72" s="5">
        <f>Base!J72</f>
        <v>0</v>
      </c>
      <c r="U72" s="5">
        <f>Base!K72</f>
        <v>0</v>
      </c>
      <c r="V72" s="5">
        <f>Base!M72</f>
        <v>0</v>
      </c>
      <c r="W72" s="5">
        <f>Base!N72</f>
        <v>0</v>
      </c>
      <c r="X72" s="5">
        <f>Base!O72</f>
        <v>0</v>
      </c>
      <c r="Y72" s="5">
        <f>Base!P72</f>
        <v>0</v>
      </c>
      <c r="Z72" s="5">
        <f>Base!R72</f>
        <v>0</v>
      </c>
      <c r="AA72" s="5">
        <f>Base!S72</f>
        <v>0</v>
      </c>
      <c r="AB72" s="5">
        <f>Base!T72</f>
        <v>0</v>
      </c>
      <c r="AC72" s="5">
        <f>Base!U72</f>
        <v>0</v>
      </c>
      <c r="AD72" s="5">
        <f>Base!W72</f>
        <v>0</v>
      </c>
      <c r="AE72" s="5">
        <f>Base!X72</f>
        <v>0</v>
      </c>
      <c r="AF72" s="5">
        <f>Base!Y72</f>
        <v>0</v>
      </c>
      <c r="AG72" s="5">
        <f>Base!Z72</f>
        <v>0</v>
      </c>
      <c r="AH72" s="5">
        <f>Base!AB72</f>
        <v>0</v>
      </c>
      <c r="AI72" s="5">
        <f>Base!AC72</f>
        <v>0</v>
      </c>
      <c r="AJ72" s="5">
        <f>Base!AD72</f>
        <v>0</v>
      </c>
      <c r="AK72" s="5">
        <f>Base!AE72</f>
        <v>0</v>
      </c>
      <c r="AL72" s="45"/>
      <c r="AM72" s="157" t="str">
        <f>Base!DM72</f>
        <v/>
      </c>
    </row>
    <row r="73" spans="1:39" x14ac:dyDescent="0.25">
      <c r="A73" s="200" t="str">
        <f>Base!A73</f>
        <v>Б1.В.ОД.9</v>
      </c>
      <c r="B73" s="230">
        <f>Base!B73</f>
        <v>0</v>
      </c>
      <c r="C73" s="5" t="str">
        <f ca="1">Base!BG73</f>
        <v/>
      </c>
      <c r="D73" s="5" t="str">
        <f ca="1">Base!BY73</f>
        <v/>
      </c>
      <c r="E73" s="5" t="str">
        <f ca="1">Base!CU73</f>
        <v/>
      </c>
      <c r="F73" s="5" t="str">
        <f ca="1">Base!CJ73</f>
        <v/>
      </c>
      <c r="G73" s="201">
        <f t="shared" si="16"/>
        <v>0</v>
      </c>
      <c r="H73" s="5">
        <f t="shared" si="14"/>
        <v>0</v>
      </c>
      <c r="I73" s="5">
        <f t="shared" si="17"/>
        <v>0</v>
      </c>
      <c r="J73" s="5">
        <f t="shared" si="18"/>
        <v>0</v>
      </c>
      <c r="K73" s="5">
        <f t="shared" si="19"/>
        <v>0</v>
      </c>
      <c r="L73" s="5">
        <f t="shared" si="20"/>
        <v>0</v>
      </c>
      <c r="M73" s="5">
        <f t="shared" si="15"/>
        <v>0</v>
      </c>
      <c r="N73" s="5">
        <f>Base!C73</f>
        <v>0</v>
      </c>
      <c r="O73" s="5">
        <f>Base!D73</f>
        <v>0</v>
      </c>
      <c r="P73" s="5">
        <f>Base!E73</f>
        <v>0</v>
      </c>
      <c r="Q73" s="5">
        <f>Base!F73</f>
        <v>0</v>
      </c>
      <c r="R73" s="5">
        <f>Base!H73</f>
        <v>0</v>
      </c>
      <c r="S73" s="5">
        <f>Base!I73</f>
        <v>0</v>
      </c>
      <c r="T73" s="5">
        <f>Base!J73</f>
        <v>0</v>
      </c>
      <c r="U73" s="5">
        <f>Base!K73</f>
        <v>0</v>
      </c>
      <c r="V73" s="5">
        <f>Base!M73</f>
        <v>0</v>
      </c>
      <c r="W73" s="5">
        <f>Base!N73</f>
        <v>0</v>
      </c>
      <c r="X73" s="5">
        <f>Base!O73</f>
        <v>0</v>
      </c>
      <c r="Y73" s="5">
        <f>Base!P73</f>
        <v>0</v>
      </c>
      <c r="Z73" s="5">
        <f>Base!R73</f>
        <v>0</v>
      </c>
      <c r="AA73" s="5">
        <f>Base!S73</f>
        <v>0</v>
      </c>
      <c r="AB73" s="5">
        <f>Base!T73</f>
        <v>0</v>
      </c>
      <c r="AC73" s="5">
        <f>Base!U73</f>
        <v>0</v>
      </c>
      <c r="AD73" s="5">
        <f>Base!W73</f>
        <v>0</v>
      </c>
      <c r="AE73" s="5">
        <f>Base!X73</f>
        <v>0</v>
      </c>
      <c r="AF73" s="5">
        <f>Base!Y73</f>
        <v>0</v>
      </c>
      <c r="AG73" s="5">
        <f>Base!Z73</f>
        <v>0</v>
      </c>
      <c r="AH73" s="5">
        <f>Base!AB73</f>
        <v>0</v>
      </c>
      <c r="AI73" s="5">
        <f>Base!AC73</f>
        <v>0</v>
      </c>
      <c r="AJ73" s="5">
        <f>Base!AD73</f>
        <v>0</v>
      </c>
      <c r="AK73" s="5">
        <f>Base!AE73</f>
        <v>0</v>
      </c>
      <c r="AL73" s="45"/>
      <c r="AM73" s="157" t="str">
        <f>Base!DM73</f>
        <v/>
      </c>
    </row>
    <row r="74" spans="1:39" x14ac:dyDescent="0.25">
      <c r="A74" s="200" t="str">
        <f>Base!A74</f>
        <v>Б1.В.ОД.10</v>
      </c>
      <c r="B74" s="230">
        <f>Base!B74</f>
        <v>0</v>
      </c>
      <c r="C74" s="5" t="str">
        <f ca="1">Base!BG74</f>
        <v/>
      </c>
      <c r="D74" s="5" t="str">
        <f ca="1">Base!BY74</f>
        <v/>
      </c>
      <c r="E74" s="5" t="str">
        <f ca="1">Base!CU74</f>
        <v/>
      </c>
      <c r="F74" s="5" t="str">
        <f ca="1">Base!CJ74</f>
        <v/>
      </c>
      <c r="G74" s="201">
        <f t="shared" si="16"/>
        <v>0</v>
      </c>
      <c r="H74" s="5">
        <f t="shared" si="14"/>
        <v>0</v>
      </c>
      <c r="I74" s="5">
        <f t="shared" si="17"/>
        <v>0</v>
      </c>
      <c r="J74" s="5">
        <f t="shared" si="18"/>
        <v>0</v>
      </c>
      <c r="K74" s="5">
        <f t="shared" si="19"/>
        <v>0</v>
      </c>
      <c r="L74" s="5">
        <f t="shared" si="20"/>
        <v>0</v>
      </c>
      <c r="M74" s="5">
        <f t="shared" si="15"/>
        <v>0</v>
      </c>
      <c r="N74" s="5">
        <f>Base!C74</f>
        <v>0</v>
      </c>
      <c r="O74" s="5">
        <f>Base!D74</f>
        <v>0</v>
      </c>
      <c r="P74" s="5">
        <f>Base!E74</f>
        <v>0</v>
      </c>
      <c r="Q74" s="5">
        <f>Base!F74</f>
        <v>0</v>
      </c>
      <c r="R74" s="5">
        <f>Base!H74</f>
        <v>0</v>
      </c>
      <c r="S74" s="5">
        <f>Base!I74</f>
        <v>0</v>
      </c>
      <c r="T74" s="5">
        <f>Base!J74</f>
        <v>0</v>
      </c>
      <c r="U74" s="5">
        <f>Base!K74</f>
        <v>0</v>
      </c>
      <c r="V74" s="5">
        <f>Base!M74</f>
        <v>0</v>
      </c>
      <c r="W74" s="5">
        <f>Base!N74</f>
        <v>0</v>
      </c>
      <c r="X74" s="5">
        <f>Base!O74</f>
        <v>0</v>
      </c>
      <c r="Y74" s="5">
        <f>Base!P74</f>
        <v>0</v>
      </c>
      <c r="Z74" s="5">
        <f>Base!R74</f>
        <v>0</v>
      </c>
      <c r="AA74" s="5">
        <f>Base!S74</f>
        <v>0</v>
      </c>
      <c r="AB74" s="5">
        <f>Base!T74</f>
        <v>0</v>
      </c>
      <c r="AC74" s="5">
        <f>Base!U74</f>
        <v>0</v>
      </c>
      <c r="AD74" s="5">
        <f>Base!W74</f>
        <v>0</v>
      </c>
      <c r="AE74" s="5">
        <f>Base!X74</f>
        <v>0</v>
      </c>
      <c r="AF74" s="5">
        <f>Base!Y74</f>
        <v>0</v>
      </c>
      <c r="AG74" s="5">
        <f>Base!Z74</f>
        <v>0</v>
      </c>
      <c r="AH74" s="5">
        <f>Base!AB74</f>
        <v>0</v>
      </c>
      <c r="AI74" s="5">
        <f>Base!AC74</f>
        <v>0</v>
      </c>
      <c r="AJ74" s="5">
        <f>Base!AD74</f>
        <v>0</v>
      </c>
      <c r="AK74" s="5">
        <f>Base!AE74</f>
        <v>0</v>
      </c>
      <c r="AL74" s="45"/>
      <c r="AM74" s="157" t="str">
        <f>Base!DM74</f>
        <v/>
      </c>
    </row>
    <row r="75" spans="1:39" x14ac:dyDescent="0.25">
      <c r="A75" s="200" t="str">
        <f>Base!A75</f>
        <v>Б1.В.ОД.11</v>
      </c>
      <c r="B75" s="230">
        <f>Base!B75</f>
        <v>0</v>
      </c>
      <c r="C75" s="5" t="str">
        <f ca="1">Base!BG75</f>
        <v/>
      </c>
      <c r="D75" s="5" t="str">
        <f ca="1">Base!BY75</f>
        <v/>
      </c>
      <c r="E75" s="5" t="str">
        <f ca="1">Base!CU75</f>
        <v/>
      </c>
      <c r="F75" s="5" t="str">
        <f ca="1">Base!CJ75</f>
        <v/>
      </c>
      <c r="G75" s="201">
        <f t="shared" si="16"/>
        <v>0</v>
      </c>
      <c r="H75" s="5">
        <f t="shared" si="14"/>
        <v>0</v>
      </c>
      <c r="I75" s="5">
        <f t="shared" si="17"/>
        <v>0</v>
      </c>
      <c r="J75" s="5">
        <f t="shared" si="18"/>
        <v>0</v>
      </c>
      <c r="K75" s="5">
        <f t="shared" si="19"/>
        <v>0</v>
      </c>
      <c r="L75" s="5">
        <f t="shared" si="20"/>
        <v>0</v>
      </c>
      <c r="M75" s="5">
        <f t="shared" si="15"/>
        <v>0</v>
      </c>
      <c r="N75" s="5">
        <f>Base!C75</f>
        <v>0</v>
      </c>
      <c r="O75" s="5">
        <f>Base!D75</f>
        <v>0</v>
      </c>
      <c r="P75" s="5">
        <f>Base!E75</f>
        <v>0</v>
      </c>
      <c r="Q75" s="5">
        <f>Base!F75</f>
        <v>0</v>
      </c>
      <c r="R75" s="5">
        <f>Base!H75</f>
        <v>0</v>
      </c>
      <c r="S75" s="5">
        <f>Base!I75</f>
        <v>0</v>
      </c>
      <c r="T75" s="5">
        <f>Base!J75</f>
        <v>0</v>
      </c>
      <c r="U75" s="5">
        <f>Base!K75</f>
        <v>0</v>
      </c>
      <c r="V75" s="5">
        <f>Base!M75</f>
        <v>0</v>
      </c>
      <c r="W75" s="5">
        <f>Base!N75</f>
        <v>0</v>
      </c>
      <c r="X75" s="5">
        <f>Base!O75</f>
        <v>0</v>
      </c>
      <c r="Y75" s="5">
        <f>Base!P75</f>
        <v>0</v>
      </c>
      <c r="Z75" s="5">
        <f>Base!R75</f>
        <v>0</v>
      </c>
      <c r="AA75" s="5">
        <f>Base!S75</f>
        <v>0</v>
      </c>
      <c r="AB75" s="5">
        <f>Base!T75</f>
        <v>0</v>
      </c>
      <c r="AC75" s="5">
        <f>Base!U75</f>
        <v>0</v>
      </c>
      <c r="AD75" s="5">
        <f>Base!W75</f>
        <v>0</v>
      </c>
      <c r="AE75" s="5">
        <f>Base!X75</f>
        <v>0</v>
      </c>
      <c r="AF75" s="5">
        <f>Base!Y75</f>
        <v>0</v>
      </c>
      <c r="AG75" s="5">
        <f>Base!Z75</f>
        <v>0</v>
      </c>
      <c r="AH75" s="5">
        <f>Base!AB75</f>
        <v>0</v>
      </c>
      <c r="AI75" s="5">
        <f>Base!AC75</f>
        <v>0</v>
      </c>
      <c r="AJ75" s="5">
        <f>Base!AD75</f>
        <v>0</v>
      </c>
      <c r="AK75" s="5">
        <f>Base!AE75</f>
        <v>0</v>
      </c>
      <c r="AL75" s="45"/>
      <c r="AM75" s="157" t="str">
        <f>Base!DM75</f>
        <v/>
      </c>
    </row>
    <row r="76" spans="1:39" x14ac:dyDescent="0.25">
      <c r="A76" s="200" t="str">
        <f>Base!A76</f>
        <v>Б1.В.ОД.12</v>
      </c>
      <c r="B76" s="230">
        <f>Base!B76</f>
        <v>0</v>
      </c>
      <c r="C76" s="5" t="str">
        <f ca="1">Base!BG76</f>
        <v/>
      </c>
      <c r="D76" s="5" t="str">
        <f ca="1">Base!BY76</f>
        <v/>
      </c>
      <c r="E76" s="5" t="str">
        <f ca="1">Base!CU76</f>
        <v/>
      </c>
      <c r="F76" s="5" t="str">
        <f ca="1">Base!CJ76</f>
        <v/>
      </c>
      <c r="G76" s="201">
        <f t="shared" si="16"/>
        <v>0</v>
      </c>
      <c r="H76" s="5">
        <f t="shared" si="14"/>
        <v>0</v>
      </c>
      <c r="I76" s="5">
        <f t="shared" si="17"/>
        <v>0</v>
      </c>
      <c r="J76" s="5">
        <f t="shared" si="18"/>
        <v>0</v>
      </c>
      <c r="K76" s="5">
        <f t="shared" si="19"/>
        <v>0</v>
      </c>
      <c r="L76" s="5">
        <f t="shared" si="20"/>
        <v>0</v>
      </c>
      <c r="M76" s="5">
        <f t="shared" si="15"/>
        <v>0</v>
      </c>
      <c r="N76" s="5">
        <f>Base!C76</f>
        <v>0</v>
      </c>
      <c r="O76" s="5">
        <f>Base!D76</f>
        <v>0</v>
      </c>
      <c r="P76" s="5">
        <f>Base!E76</f>
        <v>0</v>
      </c>
      <c r="Q76" s="5">
        <f>Base!F76</f>
        <v>0</v>
      </c>
      <c r="R76" s="5">
        <f>Base!H76</f>
        <v>0</v>
      </c>
      <c r="S76" s="5">
        <f>Base!I76</f>
        <v>0</v>
      </c>
      <c r="T76" s="5">
        <f>Base!J76</f>
        <v>0</v>
      </c>
      <c r="U76" s="5">
        <f>Base!K76</f>
        <v>0</v>
      </c>
      <c r="V76" s="5">
        <f>Base!M76</f>
        <v>0</v>
      </c>
      <c r="W76" s="5">
        <f>Base!N76</f>
        <v>0</v>
      </c>
      <c r="X76" s="5">
        <f>Base!O76</f>
        <v>0</v>
      </c>
      <c r="Y76" s="5">
        <f>Base!P76</f>
        <v>0</v>
      </c>
      <c r="Z76" s="5">
        <f>Base!R76</f>
        <v>0</v>
      </c>
      <c r="AA76" s="5">
        <f>Base!S76</f>
        <v>0</v>
      </c>
      <c r="AB76" s="5">
        <f>Base!T76</f>
        <v>0</v>
      </c>
      <c r="AC76" s="5">
        <f>Base!U76</f>
        <v>0</v>
      </c>
      <c r="AD76" s="5">
        <f>Base!W76</f>
        <v>0</v>
      </c>
      <c r="AE76" s="5">
        <f>Base!X76</f>
        <v>0</v>
      </c>
      <c r="AF76" s="5">
        <f>Base!Y76</f>
        <v>0</v>
      </c>
      <c r="AG76" s="5">
        <f>Base!Z76</f>
        <v>0</v>
      </c>
      <c r="AH76" s="5">
        <f>Base!AB76</f>
        <v>0</v>
      </c>
      <c r="AI76" s="5">
        <f>Base!AC76</f>
        <v>0</v>
      </c>
      <c r="AJ76" s="5">
        <f>Base!AD76</f>
        <v>0</v>
      </c>
      <c r="AK76" s="5">
        <f>Base!AE76</f>
        <v>0</v>
      </c>
      <c r="AL76" s="45"/>
      <c r="AM76" s="157" t="str">
        <f>Base!DM76</f>
        <v/>
      </c>
    </row>
    <row r="77" spans="1:39" x14ac:dyDescent="0.25">
      <c r="A77" s="200" t="str">
        <f>Base!A77</f>
        <v>Б1.В.ОД.13</v>
      </c>
      <c r="B77" s="230">
        <f>Base!B77</f>
        <v>0</v>
      </c>
      <c r="C77" s="5" t="str">
        <f ca="1">Base!BG77</f>
        <v/>
      </c>
      <c r="D77" s="5" t="str">
        <f ca="1">Base!BY77</f>
        <v/>
      </c>
      <c r="E77" s="5" t="str">
        <f ca="1">Base!CU77</f>
        <v/>
      </c>
      <c r="F77" s="5" t="str">
        <f ca="1">Base!CJ77</f>
        <v/>
      </c>
      <c r="G77" s="201">
        <f t="shared" si="16"/>
        <v>0</v>
      </c>
      <c r="H77" s="5">
        <f t="shared" si="14"/>
        <v>0</v>
      </c>
      <c r="I77" s="5">
        <f t="shared" si="17"/>
        <v>0</v>
      </c>
      <c r="J77" s="5">
        <f t="shared" si="18"/>
        <v>0</v>
      </c>
      <c r="K77" s="5">
        <f t="shared" si="19"/>
        <v>0</v>
      </c>
      <c r="L77" s="5">
        <f t="shared" si="20"/>
        <v>0</v>
      </c>
      <c r="M77" s="5">
        <f t="shared" si="15"/>
        <v>0</v>
      </c>
      <c r="N77" s="5">
        <f>Base!C77</f>
        <v>0</v>
      </c>
      <c r="O77" s="5">
        <f>Base!D77</f>
        <v>0</v>
      </c>
      <c r="P77" s="5">
        <f>Base!E77</f>
        <v>0</v>
      </c>
      <c r="Q77" s="5">
        <f>Base!F77</f>
        <v>0</v>
      </c>
      <c r="R77" s="5">
        <f>Base!H77</f>
        <v>0</v>
      </c>
      <c r="S77" s="5">
        <f>Base!I77</f>
        <v>0</v>
      </c>
      <c r="T77" s="5">
        <f>Base!J77</f>
        <v>0</v>
      </c>
      <c r="U77" s="5">
        <f>Base!K77</f>
        <v>0</v>
      </c>
      <c r="V77" s="5">
        <f>Base!M77</f>
        <v>0</v>
      </c>
      <c r="W77" s="5">
        <f>Base!N77</f>
        <v>0</v>
      </c>
      <c r="X77" s="5">
        <f>Base!O77</f>
        <v>0</v>
      </c>
      <c r="Y77" s="5">
        <f>Base!P77</f>
        <v>0</v>
      </c>
      <c r="Z77" s="5">
        <f>Base!R77</f>
        <v>0</v>
      </c>
      <c r="AA77" s="5">
        <f>Base!S77</f>
        <v>0</v>
      </c>
      <c r="AB77" s="5">
        <f>Base!T77</f>
        <v>0</v>
      </c>
      <c r="AC77" s="5">
        <f>Base!U77</f>
        <v>0</v>
      </c>
      <c r="AD77" s="5">
        <f>Base!W77</f>
        <v>0</v>
      </c>
      <c r="AE77" s="5">
        <f>Base!X77</f>
        <v>0</v>
      </c>
      <c r="AF77" s="5">
        <f>Base!Y77</f>
        <v>0</v>
      </c>
      <c r="AG77" s="5">
        <f>Base!Z77</f>
        <v>0</v>
      </c>
      <c r="AH77" s="5">
        <f>Base!AB77</f>
        <v>0</v>
      </c>
      <c r="AI77" s="5">
        <f>Base!AC77</f>
        <v>0</v>
      </c>
      <c r="AJ77" s="5">
        <f>Base!AD77</f>
        <v>0</v>
      </c>
      <c r="AK77" s="5">
        <f>Base!AE77</f>
        <v>0</v>
      </c>
      <c r="AL77" s="45"/>
      <c r="AM77" s="157" t="str">
        <f>Base!DM77</f>
        <v/>
      </c>
    </row>
    <row r="78" spans="1:39" x14ac:dyDescent="0.25">
      <c r="A78" s="200" t="str">
        <f>Base!A78</f>
        <v>Б1.В.ОД.14</v>
      </c>
      <c r="B78" s="230">
        <f>Base!B78</f>
        <v>0</v>
      </c>
      <c r="C78" s="5" t="str">
        <f ca="1">Base!BG78</f>
        <v/>
      </c>
      <c r="D78" s="5" t="str">
        <f ca="1">Base!BY78</f>
        <v/>
      </c>
      <c r="E78" s="5" t="str">
        <f ca="1">Base!CU78</f>
        <v/>
      </c>
      <c r="F78" s="5" t="str">
        <f ca="1">Base!CJ78</f>
        <v/>
      </c>
      <c r="G78" s="201">
        <f t="shared" si="16"/>
        <v>0</v>
      </c>
      <c r="H78" s="5">
        <f t="shared" si="14"/>
        <v>0</v>
      </c>
      <c r="I78" s="5">
        <f t="shared" si="17"/>
        <v>0</v>
      </c>
      <c r="J78" s="5">
        <f t="shared" si="18"/>
        <v>0</v>
      </c>
      <c r="K78" s="5">
        <f t="shared" si="19"/>
        <v>0</v>
      </c>
      <c r="L78" s="5">
        <f t="shared" si="20"/>
        <v>0</v>
      </c>
      <c r="M78" s="5">
        <f t="shared" si="15"/>
        <v>0</v>
      </c>
      <c r="N78" s="5">
        <f>Base!C78</f>
        <v>0</v>
      </c>
      <c r="O78" s="5">
        <f>Base!D78</f>
        <v>0</v>
      </c>
      <c r="P78" s="5">
        <f>Base!E78</f>
        <v>0</v>
      </c>
      <c r="Q78" s="5">
        <f>Base!F78</f>
        <v>0</v>
      </c>
      <c r="R78" s="5">
        <f>Base!H78</f>
        <v>0</v>
      </c>
      <c r="S78" s="5">
        <f>Base!I78</f>
        <v>0</v>
      </c>
      <c r="T78" s="5">
        <f>Base!J78</f>
        <v>0</v>
      </c>
      <c r="U78" s="5">
        <f>Base!K78</f>
        <v>0</v>
      </c>
      <c r="V78" s="5">
        <f>Base!M78</f>
        <v>0</v>
      </c>
      <c r="W78" s="5">
        <f>Base!N78</f>
        <v>0</v>
      </c>
      <c r="X78" s="5">
        <f>Base!O78</f>
        <v>0</v>
      </c>
      <c r="Y78" s="5">
        <f>Base!P78</f>
        <v>0</v>
      </c>
      <c r="Z78" s="5">
        <f>Base!R78</f>
        <v>0</v>
      </c>
      <c r="AA78" s="5">
        <f>Base!S78</f>
        <v>0</v>
      </c>
      <c r="AB78" s="5">
        <f>Base!T78</f>
        <v>0</v>
      </c>
      <c r="AC78" s="5">
        <f>Base!U78</f>
        <v>0</v>
      </c>
      <c r="AD78" s="5">
        <f>Base!W78</f>
        <v>0</v>
      </c>
      <c r="AE78" s="5">
        <f>Base!X78</f>
        <v>0</v>
      </c>
      <c r="AF78" s="5">
        <f>Base!Y78</f>
        <v>0</v>
      </c>
      <c r="AG78" s="5">
        <f>Base!Z78</f>
        <v>0</v>
      </c>
      <c r="AH78" s="5">
        <f>Base!AB78</f>
        <v>0</v>
      </c>
      <c r="AI78" s="5">
        <f>Base!AC78</f>
        <v>0</v>
      </c>
      <c r="AJ78" s="5">
        <f>Base!AD78</f>
        <v>0</v>
      </c>
      <c r="AK78" s="5">
        <f>Base!AE78</f>
        <v>0</v>
      </c>
      <c r="AL78" s="45"/>
      <c r="AM78" s="157" t="str">
        <f>Base!DM78</f>
        <v/>
      </c>
    </row>
    <row r="79" spans="1:39" x14ac:dyDescent="0.25">
      <c r="A79" s="200" t="str">
        <f>Base!A79</f>
        <v>Б1.В.ОД.15</v>
      </c>
      <c r="B79" s="230">
        <f>Base!B79</f>
        <v>0</v>
      </c>
      <c r="C79" s="5" t="str">
        <f ca="1">Base!BG79</f>
        <v/>
      </c>
      <c r="D79" s="5" t="str">
        <f ca="1">Base!BY79</f>
        <v/>
      </c>
      <c r="E79" s="5" t="str">
        <f ca="1">Base!CU79</f>
        <v/>
      </c>
      <c r="F79" s="5" t="str">
        <f ca="1">Base!CJ79</f>
        <v/>
      </c>
      <c r="G79" s="201">
        <f t="shared" si="16"/>
        <v>0</v>
      </c>
      <c r="H79" s="5">
        <f t="shared" si="14"/>
        <v>0</v>
      </c>
      <c r="I79" s="5">
        <f t="shared" si="17"/>
        <v>0</v>
      </c>
      <c r="J79" s="5">
        <f t="shared" si="18"/>
        <v>0</v>
      </c>
      <c r="K79" s="5">
        <f t="shared" si="19"/>
        <v>0</v>
      </c>
      <c r="L79" s="5">
        <f t="shared" si="20"/>
        <v>0</v>
      </c>
      <c r="M79" s="5">
        <f t="shared" si="15"/>
        <v>0</v>
      </c>
      <c r="N79" s="5">
        <f>Base!C79</f>
        <v>0</v>
      </c>
      <c r="O79" s="5">
        <f>Base!D79</f>
        <v>0</v>
      </c>
      <c r="P79" s="5">
        <f>Base!E79</f>
        <v>0</v>
      </c>
      <c r="Q79" s="5">
        <f>Base!F79</f>
        <v>0</v>
      </c>
      <c r="R79" s="5">
        <f>Base!H79</f>
        <v>0</v>
      </c>
      <c r="S79" s="5">
        <f>Base!I79</f>
        <v>0</v>
      </c>
      <c r="T79" s="5">
        <f>Base!J79</f>
        <v>0</v>
      </c>
      <c r="U79" s="5">
        <f>Base!K79</f>
        <v>0</v>
      </c>
      <c r="V79" s="5">
        <f>Base!M79</f>
        <v>0</v>
      </c>
      <c r="W79" s="5">
        <f>Base!N79</f>
        <v>0</v>
      </c>
      <c r="X79" s="5">
        <f>Base!O79</f>
        <v>0</v>
      </c>
      <c r="Y79" s="5">
        <f>Base!P79</f>
        <v>0</v>
      </c>
      <c r="Z79" s="5">
        <f>Base!R79</f>
        <v>0</v>
      </c>
      <c r="AA79" s="5">
        <f>Base!S79</f>
        <v>0</v>
      </c>
      <c r="AB79" s="5">
        <f>Base!T79</f>
        <v>0</v>
      </c>
      <c r="AC79" s="5">
        <f>Base!U79</f>
        <v>0</v>
      </c>
      <c r="AD79" s="5">
        <f>Base!W79</f>
        <v>0</v>
      </c>
      <c r="AE79" s="5">
        <f>Base!X79</f>
        <v>0</v>
      </c>
      <c r="AF79" s="5">
        <f>Base!Y79</f>
        <v>0</v>
      </c>
      <c r="AG79" s="5">
        <f>Base!Z79</f>
        <v>0</v>
      </c>
      <c r="AH79" s="5">
        <f>Base!AB79</f>
        <v>0</v>
      </c>
      <c r="AI79" s="5">
        <f>Base!AC79</f>
        <v>0</v>
      </c>
      <c r="AJ79" s="5">
        <f>Base!AD79</f>
        <v>0</v>
      </c>
      <c r="AK79" s="5">
        <f>Base!AE79</f>
        <v>0</v>
      </c>
      <c r="AL79" s="45"/>
      <c r="AM79" s="157" t="str">
        <f>Base!DM79</f>
        <v/>
      </c>
    </row>
    <row r="80" spans="1:39" x14ac:dyDescent="0.25">
      <c r="A80" s="200" t="str">
        <f>Base!A80</f>
        <v>Б1.В.ОД.16</v>
      </c>
      <c r="B80" s="230">
        <f>Base!B80</f>
        <v>0</v>
      </c>
      <c r="C80" s="5" t="str">
        <f ca="1">Base!BG80</f>
        <v/>
      </c>
      <c r="D80" s="5" t="str">
        <f ca="1">Base!BY80</f>
        <v/>
      </c>
      <c r="E80" s="5" t="str">
        <f ca="1">Base!CU80</f>
        <v/>
      </c>
      <c r="F80" s="5" t="str">
        <f ca="1">Base!CJ80</f>
        <v/>
      </c>
      <c r="G80" s="201">
        <f t="shared" si="16"/>
        <v>0</v>
      </c>
      <c r="H80" s="5">
        <f t="shared" si="14"/>
        <v>0</v>
      </c>
      <c r="I80" s="5">
        <f t="shared" si="17"/>
        <v>0</v>
      </c>
      <c r="J80" s="5">
        <f t="shared" si="18"/>
        <v>0</v>
      </c>
      <c r="K80" s="5">
        <f t="shared" si="19"/>
        <v>0</v>
      </c>
      <c r="L80" s="5">
        <f t="shared" si="20"/>
        <v>0</v>
      </c>
      <c r="M80" s="5">
        <f t="shared" si="15"/>
        <v>0</v>
      </c>
      <c r="N80" s="5">
        <f>Base!C80</f>
        <v>0</v>
      </c>
      <c r="O80" s="5">
        <f>Base!D80</f>
        <v>0</v>
      </c>
      <c r="P80" s="5">
        <f>Base!E80</f>
        <v>0</v>
      </c>
      <c r="Q80" s="5">
        <f>Base!F80</f>
        <v>0</v>
      </c>
      <c r="R80" s="5">
        <f>Base!H80</f>
        <v>0</v>
      </c>
      <c r="S80" s="5">
        <f>Base!I80</f>
        <v>0</v>
      </c>
      <c r="T80" s="5">
        <f>Base!J80</f>
        <v>0</v>
      </c>
      <c r="U80" s="5">
        <f>Base!K80</f>
        <v>0</v>
      </c>
      <c r="V80" s="5">
        <f>Base!M80</f>
        <v>0</v>
      </c>
      <c r="W80" s="5">
        <f>Base!N80</f>
        <v>0</v>
      </c>
      <c r="X80" s="5">
        <f>Base!O80</f>
        <v>0</v>
      </c>
      <c r="Y80" s="5">
        <f>Base!P80</f>
        <v>0</v>
      </c>
      <c r="Z80" s="5">
        <f>Base!R80</f>
        <v>0</v>
      </c>
      <c r="AA80" s="5">
        <f>Base!S80</f>
        <v>0</v>
      </c>
      <c r="AB80" s="5">
        <f>Base!T80</f>
        <v>0</v>
      </c>
      <c r="AC80" s="5">
        <f>Base!U80</f>
        <v>0</v>
      </c>
      <c r="AD80" s="5">
        <f>Base!W80</f>
        <v>0</v>
      </c>
      <c r="AE80" s="5">
        <f>Base!X80</f>
        <v>0</v>
      </c>
      <c r="AF80" s="5">
        <f>Base!Y80</f>
        <v>0</v>
      </c>
      <c r="AG80" s="5">
        <f>Base!Z80</f>
        <v>0</v>
      </c>
      <c r="AH80" s="5">
        <f>Base!AB80</f>
        <v>0</v>
      </c>
      <c r="AI80" s="5">
        <f>Base!AC80</f>
        <v>0</v>
      </c>
      <c r="AJ80" s="5">
        <f>Base!AD80</f>
        <v>0</v>
      </c>
      <c r="AK80" s="5">
        <f>Base!AE80</f>
        <v>0</v>
      </c>
      <c r="AL80" s="45"/>
      <c r="AM80" s="157" t="str">
        <f>Base!DM80</f>
        <v/>
      </c>
    </row>
    <row r="81" spans="1:39" x14ac:dyDescent="0.25">
      <c r="A81" s="200" t="str">
        <f>Base!A81</f>
        <v>Б1.В.ОД.17</v>
      </c>
      <c r="B81" s="230">
        <f>Base!B81</f>
        <v>0</v>
      </c>
      <c r="C81" s="5" t="str">
        <f ca="1">Base!BG81</f>
        <v/>
      </c>
      <c r="D81" s="5" t="str">
        <f ca="1">Base!BY81</f>
        <v/>
      </c>
      <c r="E81" s="5" t="str">
        <f ca="1">Base!CU81</f>
        <v/>
      </c>
      <c r="F81" s="5" t="str">
        <f ca="1">Base!CJ81</f>
        <v/>
      </c>
      <c r="G81" s="201">
        <f t="shared" si="16"/>
        <v>0</v>
      </c>
      <c r="H81" s="5">
        <f t="shared" si="14"/>
        <v>0</v>
      </c>
      <c r="I81" s="5">
        <f t="shared" si="17"/>
        <v>0</v>
      </c>
      <c r="J81" s="5">
        <f t="shared" si="18"/>
        <v>0</v>
      </c>
      <c r="K81" s="5">
        <f t="shared" si="19"/>
        <v>0</v>
      </c>
      <c r="L81" s="5">
        <f t="shared" si="20"/>
        <v>0</v>
      </c>
      <c r="M81" s="5">
        <f t="shared" si="15"/>
        <v>0</v>
      </c>
      <c r="N81" s="5">
        <f>Base!C81</f>
        <v>0</v>
      </c>
      <c r="O81" s="5">
        <f>Base!D81</f>
        <v>0</v>
      </c>
      <c r="P81" s="5">
        <f>Base!E81</f>
        <v>0</v>
      </c>
      <c r="Q81" s="5">
        <f>Base!F81</f>
        <v>0</v>
      </c>
      <c r="R81" s="5">
        <f>Base!H81</f>
        <v>0</v>
      </c>
      <c r="S81" s="5">
        <f>Base!I81</f>
        <v>0</v>
      </c>
      <c r="T81" s="5">
        <f>Base!J81</f>
        <v>0</v>
      </c>
      <c r="U81" s="5">
        <f>Base!K81</f>
        <v>0</v>
      </c>
      <c r="V81" s="5">
        <f>Base!M81</f>
        <v>0</v>
      </c>
      <c r="W81" s="5">
        <f>Base!N81</f>
        <v>0</v>
      </c>
      <c r="X81" s="5">
        <f>Base!O81</f>
        <v>0</v>
      </c>
      <c r="Y81" s="5">
        <f>Base!P81</f>
        <v>0</v>
      </c>
      <c r="Z81" s="5">
        <f>Base!R81</f>
        <v>0</v>
      </c>
      <c r="AA81" s="5">
        <f>Base!S81</f>
        <v>0</v>
      </c>
      <c r="AB81" s="5">
        <f>Base!T81</f>
        <v>0</v>
      </c>
      <c r="AC81" s="5">
        <f>Base!U81</f>
        <v>0</v>
      </c>
      <c r="AD81" s="5">
        <f>Base!W81</f>
        <v>0</v>
      </c>
      <c r="AE81" s="5">
        <f>Base!X81</f>
        <v>0</v>
      </c>
      <c r="AF81" s="5">
        <f>Base!Y81</f>
        <v>0</v>
      </c>
      <c r="AG81" s="5">
        <f>Base!Z81</f>
        <v>0</v>
      </c>
      <c r="AH81" s="5">
        <f>Base!AB81</f>
        <v>0</v>
      </c>
      <c r="AI81" s="5">
        <f>Base!AC81</f>
        <v>0</v>
      </c>
      <c r="AJ81" s="5">
        <f>Base!AD81</f>
        <v>0</v>
      </c>
      <c r="AK81" s="5">
        <f>Base!AE81</f>
        <v>0</v>
      </c>
      <c r="AL81" s="45"/>
      <c r="AM81" s="157" t="str">
        <f>Base!DM81</f>
        <v/>
      </c>
    </row>
    <row r="82" spans="1:39" x14ac:dyDescent="0.25">
      <c r="A82" s="200" t="str">
        <f>Base!A82</f>
        <v>Б1.В.ОД.18</v>
      </c>
      <c r="B82" s="230">
        <f>Base!B82</f>
        <v>0</v>
      </c>
      <c r="C82" s="5" t="str">
        <f ca="1">Base!BG82</f>
        <v/>
      </c>
      <c r="D82" s="5" t="str">
        <f ca="1">Base!BY82</f>
        <v/>
      </c>
      <c r="E82" s="5" t="str">
        <f ca="1">Base!CU82</f>
        <v/>
      </c>
      <c r="F82" s="5" t="str">
        <f ca="1">Base!CJ82</f>
        <v/>
      </c>
      <c r="G82" s="201">
        <f t="shared" si="16"/>
        <v>0</v>
      </c>
      <c r="H82" s="5">
        <f t="shared" si="14"/>
        <v>0</v>
      </c>
      <c r="I82" s="5">
        <f t="shared" si="17"/>
        <v>0</v>
      </c>
      <c r="J82" s="5">
        <f t="shared" si="18"/>
        <v>0</v>
      </c>
      <c r="K82" s="5">
        <f t="shared" si="19"/>
        <v>0</v>
      </c>
      <c r="L82" s="5">
        <f t="shared" si="20"/>
        <v>0</v>
      </c>
      <c r="M82" s="5">
        <f t="shared" si="15"/>
        <v>0</v>
      </c>
      <c r="N82" s="5">
        <f>Base!C82</f>
        <v>0</v>
      </c>
      <c r="O82" s="5">
        <f>Base!D82</f>
        <v>0</v>
      </c>
      <c r="P82" s="5">
        <f>Base!E82</f>
        <v>0</v>
      </c>
      <c r="Q82" s="5">
        <f>Base!F82</f>
        <v>0</v>
      </c>
      <c r="R82" s="5">
        <f>Base!H82</f>
        <v>0</v>
      </c>
      <c r="S82" s="5">
        <f>Base!I82</f>
        <v>0</v>
      </c>
      <c r="T82" s="5">
        <f>Base!J82</f>
        <v>0</v>
      </c>
      <c r="U82" s="5">
        <f>Base!K82</f>
        <v>0</v>
      </c>
      <c r="V82" s="5">
        <f>Base!M82</f>
        <v>0</v>
      </c>
      <c r="W82" s="5">
        <f>Base!N82</f>
        <v>0</v>
      </c>
      <c r="X82" s="5">
        <f>Base!O82</f>
        <v>0</v>
      </c>
      <c r="Y82" s="5">
        <f>Base!P82</f>
        <v>0</v>
      </c>
      <c r="Z82" s="5">
        <f>Base!R82</f>
        <v>0</v>
      </c>
      <c r="AA82" s="5">
        <f>Base!S82</f>
        <v>0</v>
      </c>
      <c r="AB82" s="5">
        <f>Base!T82</f>
        <v>0</v>
      </c>
      <c r="AC82" s="5">
        <f>Base!U82</f>
        <v>0</v>
      </c>
      <c r="AD82" s="5">
        <f>Base!W82</f>
        <v>0</v>
      </c>
      <c r="AE82" s="5">
        <f>Base!X82</f>
        <v>0</v>
      </c>
      <c r="AF82" s="5">
        <f>Base!Y82</f>
        <v>0</v>
      </c>
      <c r="AG82" s="5">
        <f>Base!Z82</f>
        <v>0</v>
      </c>
      <c r="AH82" s="5">
        <f>Base!AB82</f>
        <v>0</v>
      </c>
      <c r="AI82" s="5">
        <f>Base!AC82</f>
        <v>0</v>
      </c>
      <c r="AJ82" s="5">
        <f>Base!AD82</f>
        <v>0</v>
      </c>
      <c r="AK82" s="5">
        <f>Base!AE82</f>
        <v>0</v>
      </c>
      <c r="AL82" s="45"/>
      <c r="AM82" s="157" t="str">
        <f>Base!DM82</f>
        <v/>
      </c>
    </row>
    <row r="83" spans="1:39" x14ac:dyDescent="0.25">
      <c r="A83" s="200" t="str">
        <f>Base!A83</f>
        <v>Б1.В.ОД.19</v>
      </c>
      <c r="B83" s="230">
        <f>Base!B83</f>
        <v>0</v>
      </c>
      <c r="C83" s="5" t="str">
        <f ca="1">Base!BG83</f>
        <v/>
      </c>
      <c r="D83" s="5" t="str">
        <f ca="1">Base!BY83</f>
        <v/>
      </c>
      <c r="E83" s="5" t="str">
        <f ca="1">Base!CU83</f>
        <v/>
      </c>
      <c r="F83" s="5" t="str">
        <f ca="1">Base!CJ83</f>
        <v/>
      </c>
      <c r="G83" s="201">
        <f t="shared" si="16"/>
        <v>0</v>
      </c>
      <c r="H83" s="5">
        <f t="shared" si="14"/>
        <v>0</v>
      </c>
      <c r="I83" s="5">
        <f t="shared" si="17"/>
        <v>0</v>
      </c>
      <c r="J83" s="5">
        <f t="shared" si="18"/>
        <v>0</v>
      </c>
      <c r="K83" s="5">
        <f t="shared" si="19"/>
        <v>0</v>
      </c>
      <c r="L83" s="5">
        <f t="shared" si="20"/>
        <v>0</v>
      </c>
      <c r="M83" s="5">
        <f t="shared" si="15"/>
        <v>0</v>
      </c>
      <c r="N83" s="5">
        <f>Base!C83</f>
        <v>0</v>
      </c>
      <c r="O83" s="5">
        <f>Base!D83</f>
        <v>0</v>
      </c>
      <c r="P83" s="5">
        <f>Base!E83</f>
        <v>0</v>
      </c>
      <c r="Q83" s="5">
        <f>Base!F83</f>
        <v>0</v>
      </c>
      <c r="R83" s="5">
        <f>Base!H83</f>
        <v>0</v>
      </c>
      <c r="S83" s="5">
        <f>Base!I83</f>
        <v>0</v>
      </c>
      <c r="T83" s="5">
        <f>Base!J83</f>
        <v>0</v>
      </c>
      <c r="U83" s="5">
        <f>Base!K83</f>
        <v>0</v>
      </c>
      <c r="V83" s="5">
        <f>Base!M83</f>
        <v>0</v>
      </c>
      <c r="W83" s="5">
        <f>Base!N83</f>
        <v>0</v>
      </c>
      <c r="X83" s="5">
        <f>Base!O83</f>
        <v>0</v>
      </c>
      <c r="Y83" s="5">
        <f>Base!P83</f>
        <v>0</v>
      </c>
      <c r="Z83" s="5">
        <f>Base!R83</f>
        <v>0</v>
      </c>
      <c r="AA83" s="5">
        <f>Base!S83</f>
        <v>0</v>
      </c>
      <c r="AB83" s="5">
        <f>Base!T83</f>
        <v>0</v>
      </c>
      <c r="AC83" s="5">
        <f>Base!U83</f>
        <v>0</v>
      </c>
      <c r="AD83" s="5">
        <f>Base!W83</f>
        <v>0</v>
      </c>
      <c r="AE83" s="5">
        <f>Base!X83</f>
        <v>0</v>
      </c>
      <c r="AF83" s="5">
        <f>Base!Y83</f>
        <v>0</v>
      </c>
      <c r="AG83" s="5">
        <f>Base!Z83</f>
        <v>0</v>
      </c>
      <c r="AH83" s="5">
        <f>Base!AB83</f>
        <v>0</v>
      </c>
      <c r="AI83" s="5">
        <f>Base!AC83</f>
        <v>0</v>
      </c>
      <c r="AJ83" s="5">
        <f>Base!AD83</f>
        <v>0</v>
      </c>
      <c r="AK83" s="5">
        <f>Base!AE83</f>
        <v>0</v>
      </c>
      <c r="AL83" s="45"/>
      <c r="AM83" s="157" t="str">
        <f>Base!DM83</f>
        <v/>
      </c>
    </row>
    <row r="84" spans="1:39" x14ac:dyDescent="0.25">
      <c r="A84" s="200" t="str">
        <f>Base!A84</f>
        <v>Б1.В.ОД.20</v>
      </c>
      <c r="B84" s="230">
        <f>Base!B84</f>
        <v>0</v>
      </c>
      <c r="C84" s="5" t="str">
        <f ca="1">Base!BG84</f>
        <v/>
      </c>
      <c r="D84" s="5" t="str">
        <f ca="1">Base!BY84</f>
        <v/>
      </c>
      <c r="E84" s="5" t="str">
        <f ca="1">Base!CU84</f>
        <v/>
      </c>
      <c r="F84" s="5" t="str">
        <f ca="1">Base!CJ84</f>
        <v/>
      </c>
      <c r="G84" s="201">
        <f t="shared" si="16"/>
        <v>0</v>
      </c>
      <c r="H84" s="5">
        <f t="shared" si="14"/>
        <v>0</v>
      </c>
      <c r="I84" s="5">
        <f t="shared" si="17"/>
        <v>0</v>
      </c>
      <c r="J84" s="5">
        <f t="shared" si="18"/>
        <v>0</v>
      </c>
      <c r="K84" s="5">
        <f t="shared" si="19"/>
        <v>0</v>
      </c>
      <c r="L84" s="5">
        <f t="shared" si="20"/>
        <v>0</v>
      </c>
      <c r="M84" s="5">
        <f t="shared" si="15"/>
        <v>0</v>
      </c>
      <c r="N84" s="5">
        <f>Base!C84</f>
        <v>0</v>
      </c>
      <c r="O84" s="5">
        <f>Base!D84</f>
        <v>0</v>
      </c>
      <c r="P84" s="5">
        <f>Base!E84</f>
        <v>0</v>
      </c>
      <c r="Q84" s="5">
        <f>Base!F84</f>
        <v>0</v>
      </c>
      <c r="R84" s="5">
        <f>Base!H84</f>
        <v>0</v>
      </c>
      <c r="S84" s="5">
        <f>Base!I84</f>
        <v>0</v>
      </c>
      <c r="T84" s="5">
        <f>Base!J84</f>
        <v>0</v>
      </c>
      <c r="U84" s="5">
        <f>Base!K84</f>
        <v>0</v>
      </c>
      <c r="V84" s="5">
        <f>Base!M84</f>
        <v>0</v>
      </c>
      <c r="W84" s="5">
        <f>Base!N84</f>
        <v>0</v>
      </c>
      <c r="X84" s="5">
        <f>Base!O84</f>
        <v>0</v>
      </c>
      <c r="Y84" s="5">
        <f>Base!P84</f>
        <v>0</v>
      </c>
      <c r="Z84" s="5">
        <f>Base!R84</f>
        <v>0</v>
      </c>
      <c r="AA84" s="5">
        <f>Base!S84</f>
        <v>0</v>
      </c>
      <c r="AB84" s="5">
        <f>Base!T84</f>
        <v>0</v>
      </c>
      <c r="AC84" s="5">
        <f>Base!U84</f>
        <v>0</v>
      </c>
      <c r="AD84" s="5">
        <f>Base!W84</f>
        <v>0</v>
      </c>
      <c r="AE84" s="5">
        <f>Base!X84</f>
        <v>0</v>
      </c>
      <c r="AF84" s="5">
        <f>Base!Y84</f>
        <v>0</v>
      </c>
      <c r="AG84" s="5">
        <f>Base!Z84</f>
        <v>0</v>
      </c>
      <c r="AH84" s="5">
        <f>Base!AB84</f>
        <v>0</v>
      </c>
      <c r="AI84" s="5">
        <f>Base!AC84</f>
        <v>0</v>
      </c>
      <c r="AJ84" s="5">
        <f>Base!AD84</f>
        <v>0</v>
      </c>
      <c r="AK84" s="5">
        <f>Base!AE84</f>
        <v>0</v>
      </c>
      <c r="AL84" s="45"/>
      <c r="AM84" s="157" t="str">
        <f>Base!DM84</f>
        <v/>
      </c>
    </row>
    <row r="85" spans="1:39" x14ac:dyDescent="0.25">
      <c r="A85" s="200" t="str">
        <f>Base!A85</f>
        <v>Б1.В.ОД.21</v>
      </c>
      <c r="B85" s="230">
        <f>Base!B85</f>
        <v>0</v>
      </c>
      <c r="C85" s="5" t="str">
        <f ca="1">Base!BG85</f>
        <v/>
      </c>
      <c r="D85" s="5" t="str">
        <f ca="1">Base!BY85</f>
        <v/>
      </c>
      <c r="E85" s="5" t="str">
        <f ca="1">Base!CU85</f>
        <v/>
      </c>
      <c r="F85" s="5" t="str">
        <f ca="1">Base!CJ85</f>
        <v/>
      </c>
      <c r="G85" s="201">
        <f t="shared" si="16"/>
        <v>0</v>
      </c>
      <c r="H85" s="5">
        <f t="shared" si="14"/>
        <v>0</v>
      </c>
      <c r="I85" s="5">
        <f t="shared" si="17"/>
        <v>0</v>
      </c>
      <c r="J85" s="5">
        <f t="shared" si="18"/>
        <v>0</v>
      </c>
      <c r="K85" s="5">
        <f t="shared" si="19"/>
        <v>0</v>
      </c>
      <c r="L85" s="5">
        <f t="shared" si="20"/>
        <v>0</v>
      </c>
      <c r="M85" s="5">
        <f t="shared" si="15"/>
        <v>0</v>
      </c>
      <c r="N85" s="5">
        <f>Base!C85</f>
        <v>0</v>
      </c>
      <c r="O85" s="5">
        <f>Base!D85</f>
        <v>0</v>
      </c>
      <c r="P85" s="5">
        <f>Base!E85</f>
        <v>0</v>
      </c>
      <c r="Q85" s="5">
        <f>Base!F85</f>
        <v>0</v>
      </c>
      <c r="R85" s="5">
        <f>Base!H85</f>
        <v>0</v>
      </c>
      <c r="S85" s="5">
        <f>Base!I85</f>
        <v>0</v>
      </c>
      <c r="T85" s="5">
        <f>Base!J85</f>
        <v>0</v>
      </c>
      <c r="U85" s="5">
        <f>Base!K85</f>
        <v>0</v>
      </c>
      <c r="V85" s="5">
        <f>Base!M85</f>
        <v>0</v>
      </c>
      <c r="W85" s="5">
        <f>Base!N85</f>
        <v>0</v>
      </c>
      <c r="X85" s="5">
        <f>Base!O85</f>
        <v>0</v>
      </c>
      <c r="Y85" s="5">
        <f>Base!P85</f>
        <v>0</v>
      </c>
      <c r="Z85" s="5">
        <f>Base!R85</f>
        <v>0</v>
      </c>
      <c r="AA85" s="5">
        <f>Base!S85</f>
        <v>0</v>
      </c>
      <c r="AB85" s="5">
        <f>Base!T85</f>
        <v>0</v>
      </c>
      <c r="AC85" s="5">
        <f>Base!U85</f>
        <v>0</v>
      </c>
      <c r="AD85" s="5">
        <f>Base!W85</f>
        <v>0</v>
      </c>
      <c r="AE85" s="5">
        <f>Base!X85</f>
        <v>0</v>
      </c>
      <c r="AF85" s="5">
        <f>Base!Y85</f>
        <v>0</v>
      </c>
      <c r="AG85" s="5">
        <f>Base!Z85</f>
        <v>0</v>
      </c>
      <c r="AH85" s="5">
        <f>Base!AB85</f>
        <v>0</v>
      </c>
      <c r="AI85" s="5">
        <f>Base!AC85</f>
        <v>0</v>
      </c>
      <c r="AJ85" s="5">
        <f>Base!AD85</f>
        <v>0</v>
      </c>
      <c r="AK85" s="5">
        <f>Base!AE85</f>
        <v>0</v>
      </c>
      <c r="AL85" s="45"/>
      <c r="AM85" s="157" t="str">
        <f>Base!DM85</f>
        <v/>
      </c>
    </row>
    <row r="86" spans="1:39" x14ac:dyDescent="0.25">
      <c r="A86" s="200" t="str">
        <f>Base!A86</f>
        <v>Б1.В.ОД.22</v>
      </c>
      <c r="B86" s="230">
        <f>Base!B86</f>
        <v>0</v>
      </c>
      <c r="C86" s="5" t="str">
        <f ca="1">Base!BG86</f>
        <v/>
      </c>
      <c r="D86" s="5" t="str">
        <f ca="1">Base!BY86</f>
        <v/>
      </c>
      <c r="E86" s="5" t="str">
        <f ca="1">Base!CU86</f>
        <v/>
      </c>
      <c r="F86" s="5" t="str">
        <f ca="1">Base!CJ86</f>
        <v/>
      </c>
      <c r="G86" s="201">
        <f t="shared" si="16"/>
        <v>0</v>
      </c>
      <c r="H86" s="5">
        <f t="shared" si="14"/>
        <v>0</v>
      </c>
      <c r="I86" s="5">
        <f t="shared" si="17"/>
        <v>0</v>
      </c>
      <c r="J86" s="5">
        <f t="shared" si="18"/>
        <v>0</v>
      </c>
      <c r="K86" s="5">
        <f t="shared" si="19"/>
        <v>0</v>
      </c>
      <c r="L86" s="5">
        <f t="shared" si="20"/>
        <v>0</v>
      </c>
      <c r="M86" s="5">
        <f t="shared" si="15"/>
        <v>0</v>
      </c>
      <c r="N86" s="5">
        <f>Base!C86</f>
        <v>0</v>
      </c>
      <c r="O86" s="5">
        <f>Base!D86</f>
        <v>0</v>
      </c>
      <c r="P86" s="5">
        <f>Base!E86</f>
        <v>0</v>
      </c>
      <c r="Q86" s="5">
        <f>Base!F86</f>
        <v>0</v>
      </c>
      <c r="R86" s="5">
        <f>Base!H86</f>
        <v>0</v>
      </c>
      <c r="S86" s="5">
        <f>Base!I86</f>
        <v>0</v>
      </c>
      <c r="T86" s="5">
        <f>Base!J86</f>
        <v>0</v>
      </c>
      <c r="U86" s="5">
        <f>Base!K86</f>
        <v>0</v>
      </c>
      <c r="V86" s="5">
        <f>Base!M86</f>
        <v>0</v>
      </c>
      <c r="W86" s="5">
        <f>Base!N86</f>
        <v>0</v>
      </c>
      <c r="X86" s="5">
        <f>Base!O86</f>
        <v>0</v>
      </c>
      <c r="Y86" s="5">
        <f>Base!P86</f>
        <v>0</v>
      </c>
      <c r="Z86" s="5">
        <f>Base!R86</f>
        <v>0</v>
      </c>
      <c r="AA86" s="5">
        <f>Base!S86</f>
        <v>0</v>
      </c>
      <c r="AB86" s="5">
        <f>Base!T86</f>
        <v>0</v>
      </c>
      <c r="AC86" s="5">
        <f>Base!U86</f>
        <v>0</v>
      </c>
      <c r="AD86" s="5">
        <f>Base!W86</f>
        <v>0</v>
      </c>
      <c r="AE86" s="5">
        <f>Base!X86</f>
        <v>0</v>
      </c>
      <c r="AF86" s="5">
        <f>Base!Y86</f>
        <v>0</v>
      </c>
      <c r="AG86" s="5">
        <f>Base!Z86</f>
        <v>0</v>
      </c>
      <c r="AH86" s="5">
        <f>Base!AB86</f>
        <v>0</v>
      </c>
      <c r="AI86" s="5">
        <f>Base!AC86</f>
        <v>0</v>
      </c>
      <c r="AJ86" s="5">
        <f>Base!AD86</f>
        <v>0</v>
      </c>
      <c r="AK86" s="5">
        <f>Base!AE86</f>
        <v>0</v>
      </c>
      <c r="AL86" s="45"/>
      <c r="AM86" s="157" t="str">
        <f>Base!DM86</f>
        <v/>
      </c>
    </row>
    <row r="87" spans="1:39" x14ac:dyDescent="0.25">
      <c r="A87" s="200" t="str">
        <f>Base!A87</f>
        <v>Б1.В.ОД.23</v>
      </c>
      <c r="B87" s="230">
        <f>Base!B87</f>
        <v>0</v>
      </c>
      <c r="C87" s="5" t="str">
        <f ca="1">Base!BG87</f>
        <v/>
      </c>
      <c r="D87" s="5" t="str">
        <f ca="1">Base!BY87</f>
        <v/>
      </c>
      <c r="E87" s="5" t="str">
        <f ca="1">Base!CU87</f>
        <v/>
      </c>
      <c r="F87" s="5" t="str">
        <f ca="1">Base!CJ87</f>
        <v/>
      </c>
      <c r="G87" s="201">
        <f t="shared" si="16"/>
        <v>0</v>
      </c>
      <c r="H87" s="5">
        <f t="shared" si="14"/>
        <v>0</v>
      </c>
      <c r="I87" s="5">
        <f t="shared" si="17"/>
        <v>0</v>
      </c>
      <c r="J87" s="5">
        <f t="shared" si="18"/>
        <v>0</v>
      </c>
      <c r="K87" s="5">
        <f t="shared" si="19"/>
        <v>0</v>
      </c>
      <c r="L87" s="5">
        <f t="shared" si="20"/>
        <v>0</v>
      </c>
      <c r="M87" s="5">
        <f t="shared" si="15"/>
        <v>0</v>
      </c>
      <c r="N87" s="5">
        <f>Base!C87</f>
        <v>0</v>
      </c>
      <c r="O87" s="5">
        <f>Base!D87</f>
        <v>0</v>
      </c>
      <c r="P87" s="5">
        <f>Base!E87</f>
        <v>0</v>
      </c>
      <c r="Q87" s="5">
        <f>Base!F87</f>
        <v>0</v>
      </c>
      <c r="R87" s="5">
        <f>Base!H87</f>
        <v>0</v>
      </c>
      <c r="S87" s="5">
        <f>Base!I87</f>
        <v>0</v>
      </c>
      <c r="T87" s="5">
        <f>Base!J87</f>
        <v>0</v>
      </c>
      <c r="U87" s="5">
        <f>Base!K87</f>
        <v>0</v>
      </c>
      <c r="V87" s="5">
        <f>Base!M87</f>
        <v>0</v>
      </c>
      <c r="W87" s="5">
        <f>Base!N87</f>
        <v>0</v>
      </c>
      <c r="X87" s="5">
        <f>Base!O87</f>
        <v>0</v>
      </c>
      <c r="Y87" s="5">
        <f>Base!P87</f>
        <v>0</v>
      </c>
      <c r="Z87" s="5">
        <f>Base!R87</f>
        <v>0</v>
      </c>
      <c r="AA87" s="5">
        <f>Base!S87</f>
        <v>0</v>
      </c>
      <c r="AB87" s="5">
        <f>Base!T87</f>
        <v>0</v>
      </c>
      <c r="AC87" s="5">
        <f>Base!U87</f>
        <v>0</v>
      </c>
      <c r="AD87" s="5">
        <f>Base!W87</f>
        <v>0</v>
      </c>
      <c r="AE87" s="5">
        <f>Base!X87</f>
        <v>0</v>
      </c>
      <c r="AF87" s="5">
        <f>Base!Y87</f>
        <v>0</v>
      </c>
      <c r="AG87" s="5">
        <f>Base!Z87</f>
        <v>0</v>
      </c>
      <c r="AH87" s="5">
        <f>Base!AB87</f>
        <v>0</v>
      </c>
      <c r="AI87" s="5">
        <f>Base!AC87</f>
        <v>0</v>
      </c>
      <c r="AJ87" s="5">
        <f>Base!AD87</f>
        <v>0</v>
      </c>
      <c r="AK87" s="5">
        <f>Base!AE87</f>
        <v>0</v>
      </c>
      <c r="AL87" s="45"/>
      <c r="AM87" s="157" t="str">
        <f>Base!DM87</f>
        <v/>
      </c>
    </row>
    <row r="88" spans="1:39" x14ac:dyDescent="0.25">
      <c r="A88" s="200" t="str">
        <f>Base!A88</f>
        <v>Б1.В.ОД.24</v>
      </c>
      <c r="B88" s="230">
        <f>Base!B88</f>
        <v>0</v>
      </c>
      <c r="C88" s="5" t="str">
        <f ca="1">Base!BG88</f>
        <v/>
      </c>
      <c r="D88" s="5" t="str">
        <f ca="1">Base!BY88</f>
        <v/>
      </c>
      <c r="E88" s="5" t="str">
        <f ca="1">Base!CU88</f>
        <v/>
      </c>
      <c r="F88" s="5" t="str">
        <f ca="1">Base!CJ88</f>
        <v/>
      </c>
      <c r="G88" s="201">
        <f t="shared" si="16"/>
        <v>0</v>
      </c>
      <c r="H88" s="5">
        <f t="shared" si="14"/>
        <v>0</v>
      </c>
      <c r="I88" s="5">
        <f t="shared" si="17"/>
        <v>0</v>
      </c>
      <c r="J88" s="5">
        <f t="shared" si="18"/>
        <v>0</v>
      </c>
      <c r="K88" s="5">
        <f t="shared" si="19"/>
        <v>0</v>
      </c>
      <c r="L88" s="5">
        <f t="shared" si="20"/>
        <v>0</v>
      </c>
      <c r="M88" s="5">
        <f t="shared" si="15"/>
        <v>0</v>
      </c>
      <c r="N88" s="5">
        <f>Base!C88</f>
        <v>0</v>
      </c>
      <c r="O88" s="5">
        <f>Base!D88</f>
        <v>0</v>
      </c>
      <c r="P88" s="5">
        <f>Base!E88</f>
        <v>0</v>
      </c>
      <c r="Q88" s="5">
        <f>Base!F88</f>
        <v>0</v>
      </c>
      <c r="R88" s="5">
        <f>Base!H88</f>
        <v>0</v>
      </c>
      <c r="S88" s="5">
        <f>Base!I88</f>
        <v>0</v>
      </c>
      <c r="T88" s="5">
        <f>Base!J88</f>
        <v>0</v>
      </c>
      <c r="U88" s="5">
        <f>Base!K88</f>
        <v>0</v>
      </c>
      <c r="V88" s="5">
        <f>Base!M88</f>
        <v>0</v>
      </c>
      <c r="W88" s="5">
        <f>Base!N88</f>
        <v>0</v>
      </c>
      <c r="X88" s="5">
        <f>Base!O88</f>
        <v>0</v>
      </c>
      <c r="Y88" s="5">
        <f>Base!P88</f>
        <v>0</v>
      </c>
      <c r="Z88" s="5">
        <f>Base!R88</f>
        <v>0</v>
      </c>
      <c r="AA88" s="5">
        <f>Base!S88</f>
        <v>0</v>
      </c>
      <c r="AB88" s="5">
        <f>Base!T88</f>
        <v>0</v>
      </c>
      <c r="AC88" s="5">
        <f>Base!U88</f>
        <v>0</v>
      </c>
      <c r="AD88" s="5">
        <f>Base!W88</f>
        <v>0</v>
      </c>
      <c r="AE88" s="5">
        <f>Base!X88</f>
        <v>0</v>
      </c>
      <c r="AF88" s="5">
        <f>Base!Y88</f>
        <v>0</v>
      </c>
      <c r="AG88" s="5">
        <f>Base!Z88</f>
        <v>0</v>
      </c>
      <c r="AH88" s="5">
        <f>Base!AB88</f>
        <v>0</v>
      </c>
      <c r="AI88" s="5">
        <f>Base!AC88</f>
        <v>0</v>
      </c>
      <c r="AJ88" s="5">
        <f>Base!AD88</f>
        <v>0</v>
      </c>
      <c r="AK88" s="5">
        <f>Base!AE88</f>
        <v>0</v>
      </c>
      <c r="AL88" s="45"/>
      <c r="AM88" s="157" t="str">
        <f>Base!DM88</f>
        <v/>
      </c>
    </row>
    <row r="89" spans="1:39" x14ac:dyDescent="0.25">
      <c r="A89" s="200" t="str">
        <f>Base!A89</f>
        <v>Б1.В.ОД.25</v>
      </c>
      <c r="B89" s="230">
        <f>Base!B89</f>
        <v>0</v>
      </c>
      <c r="C89" s="5" t="str">
        <f ca="1">Base!BG89</f>
        <v/>
      </c>
      <c r="D89" s="5" t="str">
        <f ca="1">Base!BY89</f>
        <v/>
      </c>
      <c r="E89" s="5" t="str">
        <f ca="1">Base!CU89</f>
        <v/>
      </c>
      <c r="F89" s="5" t="str">
        <f ca="1">Base!CJ89</f>
        <v/>
      </c>
      <c r="G89" s="201">
        <f t="shared" si="16"/>
        <v>0</v>
      </c>
      <c r="H89" s="5">
        <f t="shared" si="14"/>
        <v>0</v>
      </c>
      <c r="I89" s="5">
        <f t="shared" si="17"/>
        <v>0</v>
      </c>
      <c r="J89" s="5">
        <f t="shared" si="18"/>
        <v>0</v>
      </c>
      <c r="K89" s="5">
        <f t="shared" si="19"/>
        <v>0</v>
      </c>
      <c r="L89" s="5">
        <f t="shared" si="20"/>
        <v>0</v>
      </c>
      <c r="M89" s="5">
        <f t="shared" si="15"/>
        <v>0</v>
      </c>
      <c r="N89" s="5">
        <f>Base!C89</f>
        <v>0</v>
      </c>
      <c r="O89" s="5">
        <f>Base!D89</f>
        <v>0</v>
      </c>
      <c r="P89" s="5">
        <f>Base!E89</f>
        <v>0</v>
      </c>
      <c r="Q89" s="5">
        <f>Base!F89</f>
        <v>0</v>
      </c>
      <c r="R89" s="5">
        <f>Base!H89</f>
        <v>0</v>
      </c>
      <c r="S89" s="5">
        <f>Base!I89</f>
        <v>0</v>
      </c>
      <c r="T89" s="5">
        <f>Base!J89</f>
        <v>0</v>
      </c>
      <c r="U89" s="5">
        <f>Base!K89</f>
        <v>0</v>
      </c>
      <c r="V89" s="5">
        <f>Base!M89</f>
        <v>0</v>
      </c>
      <c r="W89" s="5">
        <f>Base!N89</f>
        <v>0</v>
      </c>
      <c r="X89" s="5">
        <f>Base!O89</f>
        <v>0</v>
      </c>
      <c r="Y89" s="5">
        <f>Base!P89</f>
        <v>0</v>
      </c>
      <c r="Z89" s="5">
        <f>Base!R89</f>
        <v>0</v>
      </c>
      <c r="AA89" s="5">
        <f>Base!S89</f>
        <v>0</v>
      </c>
      <c r="AB89" s="5">
        <f>Base!T89</f>
        <v>0</v>
      </c>
      <c r="AC89" s="5">
        <f>Base!U89</f>
        <v>0</v>
      </c>
      <c r="AD89" s="5">
        <f>Base!W89</f>
        <v>0</v>
      </c>
      <c r="AE89" s="5">
        <f>Base!X89</f>
        <v>0</v>
      </c>
      <c r="AF89" s="5">
        <f>Base!Y89</f>
        <v>0</v>
      </c>
      <c r="AG89" s="5">
        <f>Base!Z89</f>
        <v>0</v>
      </c>
      <c r="AH89" s="5">
        <f>Base!AB89</f>
        <v>0</v>
      </c>
      <c r="AI89" s="5">
        <f>Base!AC89</f>
        <v>0</v>
      </c>
      <c r="AJ89" s="5">
        <f>Base!AD89</f>
        <v>0</v>
      </c>
      <c r="AK89" s="5">
        <f>Base!AE89</f>
        <v>0</v>
      </c>
      <c r="AL89" s="45"/>
      <c r="AM89" s="157" t="str">
        <f>Base!DM89</f>
        <v/>
      </c>
    </row>
    <row r="90" spans="1:39" x14ac:dyDescent="0.25">
      <c r="A90" s="200" t="str">
        <f>Base!A90</f>
        <v>Б1.В.ОД.26</v>
      </c>
      <c r="B90" s="230">
        <f>Base!B90</f>
        <v>0</v>
      </c>
      <c r="C90" s="5" t="str">
        <f ca="1">Base!BG90</f>
        <v/>
      </c>
      <c r="D90" s="5" t="str">
        <f ca="1">Base!BY90</f>
        <v/>
      </c>
      <c r="E90" s="5" t="str">
        <f ca="1">Base!CU90</f>
        <v/>
      </c>
      <c r="F90" s="5" t="str">
        <f ca="1">Base!CJ90</f>
        <v/>
      </c>
      <c r="G90" s="201">
        <f t="shared" si="16"/>
        <v>0</v>
      </c>
      <c r="H90" s="5">
        <f t="shared" si="14"/>
        <v>0</v>
      </c>
      <c r="I90" s="5">
        <f t="shared" si="17"/>
        <v>0</v>
      </c>
      <c r="J90" s="5">
        <f t="shared" si="18"/>
        <v>0</v>
      </c>
      <c r="K90" s="5">
        <f t="shared" si="19"/>
        <v>0</v>
      </c>
      <c r="L90" s="5">
        <f t="shared" si="20"/>
        <v>0</v>
      </c>
      <c r="M90" s="5">
        <f t="shared" si="15"/>
        <v>0</v>
      </c>
      <c r="N90" s="5">
        <f>Base!C90</f>
        <v>0</v>
      </c>
      <c r="O90" s="5">
        <f>Base!D90</f>
        <v>0</v>
      </c>
      <c r="P90" s="5">
        <f>Base!E90</f>
        <v>0</v>
      </c>
      <c r="Q90" s="5">
        <f>Base!F90</f>
        <v>0</v>
      </c>
      <c r="R90" s="5">
        <f>Base!H90</f>
        <v>0</v>
      </c>
      <c r="S90" s="5">
        <f>Base!I90</f>
        <v>0</v>
      </c>
      <c r="T90" s="5">
        <f>Base!J90</f>
        <v>0</v>
      </c>
      <c r="U90" s="5">
        <f>Base!K90</f>
        <v>0</v>
      </c>
      <c r="V90" s="5">
        <f>Base!M90</f>
        <v>0</v>
      </c>
      <c r="W90" s="5">
        <f>Base!N90</f>
        <v>0</v>
      </c>
      <c r="X90" s="5">
        <f>Base!O90</f>
        <v>0</v>
      </c>
      <c r="Y90" s="5">
        <f>Base!P90</f>
        <v>0</v>
      </c>
      <c r="Z90" s="5">
        <f>Base!R90</f>
        <v>0</v>
      </c>
      <c r="AA90" s="5">
        <f>Base!S90</f>
        <v>0</v>
      </c>
      <c r="AB90" s="5">
        <f>Base!T90</f>
        <v>0</v>
      </c>
      <c r="AC90" s="5">
        <f>Base!U90</f>
        <v>0</v>
      </c>
      <c r="AD90" s="5">
        <f>Base!W90</f>
        <v>0</v>
      </c>
      <c r="AE90" s="5">
        <f>Base!X90</f>
        <v>0</v>
      </c>
      <c r="AF90" s="5">
        <f>Base!Y90</f>
        <v>0</v>
      </c>
      <c r="AG90" s="5">
        <f>Base!Z90</f>
        <v>0</v>
      </c>
      <c r="AH90" s="5">
        <f>Base!AB90</f>
        <v>0</v>
      </c>
      <c r="AI90" s="5">
        <f>Base!AC90</f>
        <v>0</v>
      </c>
      <c r="AJ90" s="5">
        <f>Base!AD90</f>
        <v>0</v>
      </c>
      <c r="AK90" s="5">
        <f>Base!AE90</f>
        <v>0</v>
      </c>
      <c r="AL90" s="45"/>
      <c r="AM90" s="157" t="str">
        <f>Base!DM90</f>
        <v/>
      </c>
    </row>
    <row r="91" spans="1:39" x14ac:dyDescent="0.25">
      <c r="A91" s="200" t="str">
        <f>Base!A91</f>
        <v>Б1.В.ОД.27</v>
      </c>
      <c r="B91" s="230">
        <f>Base!B91</f>
        <v>0</v>
      </c>
      <c r="C91" s="5" t="str">
        <f ca="1">Base!BG91</f>
        <v/>
      </c>
      <c r="D91" s="5" t="str">
        <f ca="1">Base!BY91</f>
        <v/>
      </c>
      <c r="E91" s="5" t="str">
        <f ca="1">Base!CU91</f>
        <v/>
      </c>
      <c r="F91" s="5" t="str">
        <f ca="1">Base!CJ91</f>
        <v/>
      </c>
      <c r="G91" s="201">
        <f t="shared" si="16"/>
        <v>0</v>
      </c>
      <c r="H91" s="5">
        <f t="shared" si="14"/>
        <v>0</v>
      </c>
      <c r="I91" s="5">
        <f t="shared" si="17"/>
        <v>0</v>
      </c>
      <c r="J91" s="5">
        <f t="shared" si="18"/>
        <v>0</v>
      </c>
      <c r="K91" s="5">
        <f t="shared" si="19"/>
        <v>0</v>
      </c>
      <c r="L91" s="5">
        <f t="shared" si="20"/>
        <v>0</v>
      </c>
      <c r="M91" s="5">
        <f t="shared" si="15"/>
        <v>0</v>
      </c>
      <c r="N91" s="5">
        <f>Base!C91</f>
        <v>0</v>
      </c>
      <c r="O91" s="5">
        <f>Base!D91</f>
        <v>0</v>
      </c>
      <c r="P91" s="5">
        <f>Base!E91</f>
        <v>0</v>
      </c>
      <c r="Q91" s="5">
        <f>Base!F91</f>
        <v>0</v>
      </c>
      <c r="R91" s="5">
        <f>Base!H91</f>
        <v>0</v>
      </c>
      <c r="S91" s="5">
        <f>Base!I91</f>
        <v>0</v>
      </c>
      <c r="T91" s="5">
        <f>Base!J91</f>
        <v>0</v>
      </c>
      <c r="U91" s="5">
        <f>Base!K91</f>
        <v>0</v>
      </c>
      <c r="V91" s="5">
        <f>Base!M91</f>
        <v>0</v>
      </c>
      <c r="W91" s="5">
        <f>Base!N91</f>
        <v>0</v>
      </c>
      <c r="X91" s="5">
        <f>Base!O91</f>
        <v>0</v>
      </c>
      <c r="Y91" s="5">
        <f>Base!P91</f>
        <v>0</v>
      </c>
      <c r="Z91" s="5">
        <f>Base!R91</f>
        <v>0</v>
      </c>
      <c r="AA91" s="5">
        <f>Base!S91</f>
        <v>0</v>
      </c>
      <c r="AB91" s="5">
        <f>Base!T91</f>
        <v>0</v>
      </c>
      <c r="AC91" s="5">
        <f>Base!U91</f>
        <v>0</v>
      </c>
      <c r="AD91" s="5">
        <f>Base!W91</f>
        <v>0</v>
      </c>
      <c r="AE91" s="5">
        <f>Base!X91</f>
        <v>0</v>
      </c>
      <c r="AF91" s="5">
        <f>Base!Y91</f>
        <v>0</v>
      </c>
      <c r="AG91" s="5">
        <f>Base!Z91</f>
        <v>0</v>
      </c>
      <c r="AH91" s="5">
        <f>Base!AB91</f>
        <v>0</v>
      </c>
      <c r="AI91" s="5">
        <f>Base!AC91</f>
        <v>0</v>
      </c>
      <c r="AJ91" s="5">
        <f>Base!AD91</f>
        <v>0</v>
      </c>
      <c r="AK91" s="5">
        <f>Base!AE91</f>
        <v>0</v>
      </c>
      <c r="AL91" s="45"/>
      <c r="AM91" s="157" t="str">
        <f>Base!DM91</f>
        <v/>
      </c>
    </row>
    <row r="92" spans="1:39" x14ac:dyDescent="0.25">
      <c r="A92" s="200" t="str">
        <f>Base!A92</f>
        <v>Б1.В.ОД.28</v>
      </c>
      <c r="B92" s="230">
        <f>Base!B92</f>
        <v>0</v>
      </c>
      <c r="C92" s="5" t="str">
        <f ca="1">Base!BG92</f>
        <v/>
      </c>
      <c r="D92" s="5" t="str">
        <f ca="1">Base!BY92</f>
        <v/>
      </c>
      <c r="E92" s="5" t="str">
        <f ca="1">Base!CU92</f>
        <v/>
      </c>
      <c r="F92" s="5" t="str">
        <f ca="1">Base!CJ92</f>
        <v/>
      </c>
      <c r="G92" s="201">
        <f t="shared" si="16"/>
        <v>0</v>
      </c>
      <c r="H92" s="5">
        <f t="shared" si="14"/>
        <v>0</v>
      </c>
      <c r="I92" s="5">
        <f t="shared" si="17"/>
        <v>0</v>
      </c>
      <c r="J92" s="5">
        <f t="shared" si="18"/>
        <v>0</v>
      </c>
      <c r="K92" s="5">
        <f t="shared" si="19"/>
        <v>0</v>
      </c>
      <c r="L92" s="5">
        <f t="shared" si="20"/>
        <v>0</v>
      </c>
      <c r="M92" s="5">
        <f t="shared" si="15"/>
        <v>0</v>
      </c>
      <c r="N92" s="5">
        <f>Base!C92</f>
        <v>0</v>
      </c>
      <c r="O92" s="5">
        <f>Base!D92</f>
        <v>0</v>
      </c>
      <c r="P92" s="5">
        <f>Base!E92</f>
        <v>0</v>
      </c>
      <c r="Q92" s="5">
        <f>Base!F92</f>
        <v>0</v>
      </c>
      <c r="R92" s="5">
        <f>Base!H92</f>
        <v>0</v>
      </c>
      <c r="S92" s="5">
        <f>Base!I92</f>
        <v>0</v>
      </c>
      <c r="T92" s="5">
        <f>Base!J92</f>
        <v>0</v>
      </c>
      <c r="U92" s="5">
        <f>Base!K92</f>
        <v>0</v>
      </c>
      <c r="V92" s="5">
        <f>Base!M92</f>
        <v>0</v>
      </c>
      <c r="W92" s="5">
        <f>Base!N92</f>
        <v>0</v>
      </c>
      <c r="X92" s="5">
        <f>Base!O92</f>
        <v>0</v>
      </c>
      <c r="Y92" s="5">
        <f>Base!P92</f>
        <v>0</v>
      </c>
      <c r="Z92" s="5">
        <f>Base!R92</f>
        <v>0</v>
      </c>
      <c r="AA92" s="5">
        <f>Base!S92</f>
        <v>0</v>
      </c>
      <c r="AB92" s="5">
        <f>Base!T92</f>
        <v>0</v>
      </c>
      <c r="AC92" s="5">
        <f>Base!U92</f>
        <v>0</v>
      </c>
      <c r="AD92" s="5">
        <f>Base!W92</f>
        <v>0</v>
      </c>
      <c r="AE92" s="5">
        <f>Base!X92</f>
        <v>0</v>
      </c>
      <c r="AF92" s="5">
        <f>Base!Y92</f>
        <v>0</v>
      </c>
      <c r="AG92" s="5">
        <f>Base!Z92</f>
        <v>0</v>
      </c>
      <c r="AH92" s="5">
        <f>Base!AB92</f>
        <v>0</v>
      </c>
      <c r="AI92" s="5">
        <f>Base!AC92</f>
        <v>0</v>
      </c>
      <c r="AJ92" s="5">
        <f>Base!AD92</f>
        <v>0</v>
      </c>
      <c r="AK92" s="5">
        <f>Base!AE92</f>
        <v>0</v>
      </c>
      <c r="AL92" s="45"/>
      <c r="AM92" s="157" t="str">
        <f>Base!DM92</f>
        <v/>
      </c>
    </row>
    <row r="93" spans="1:39" x14ac:dyDescent="0.25">
      <c r="A93" s="200" t="str">
        <f>Base!A93</f>
        <v>Б1.В.ОД.29</v>
      </c>
      <c r="B93" s="230">
        <f>Base!B93</f>
        <v>0</v>
      </c>
      <c r="C93" s="5" t="str">
        <f ca="1">Base!BG93</f>
        <v/>
      </c>
      <c r="D93" s="5" t="str">
        <f ca="1">Base!BY93</f>
        <v/>
      </c>
      <c r="E93" s="5" t="str">
        <f ca="1">Base!CU93</f>
        <v/>
      </c>
      <c r="F93" s="5" t="str">
        <f ca="1">Base!CJ93</f>
        <v/>
      </c>
      <c r="G93" s="201">
        <f t="shared" si="16"/>
        <v>0</v>
      </c>
      <c r="H93" s="5">
        <f t="shared" si="14"/>
        <v>0</v>
      </c>
      <c r="I93" s="5">
        <f t="shared" si="17"/>
        <v>0</v>
      </c>
      <c r="J93" s="5">
        <f t="shared" si="18"/>
        <v>0</v>
      </c>
      <c r="K93" s="5">
        <f t="shared" si="19"/>
        <v>0</v>
      </c>
      <c r="L93" s="5">
        <f t="shared" si="20"/>
        <v>0</v>
      </c>
      <c r="M93" s="5">
        <f t="shared" si="15"/>
        <v>0</v>
      </c>
      <c r="N93" s="5">
        <f>Base!C93</f>
        <v>0</v>
      </c>
      <c r="O93" s="5">
        <f>Base!D93</f>
        <v>0</v>
      </c>
      <c r="P93" s="5">
        <f>Base!E93</f>
        <v>0</v>
      </c>
      <c r="Q93" s="5">
        <f>Base!F93</f>
        <v>0</v>
      </c>
      <c r="R93" s="5">
        <f>Base!H93</f>
        <v>0</v>
      </c>
      <c r="S93" s="5">
        <f>Base!I93</f>
        <v>0</v>
      </c>
      <c r="T93" s="5">
        <f>Base!J93</f>
        <v>0</v>
      </c>
      <c r="U93" s="5">
        <f>Base!K93</f>
        <v>0</v>
      </c>
      <c r="V93" s="5">
        <f>Base!M93</f>
        <v>0</v>
      </c>
      <c r="W93" s="5">
        <f>Base!N93</f>
        <v>0</v>
      </c>
      <c r="X93" s="5">
        <f>Base!O93</f>
        <v>0</v>
      </c>
      <c r="Y93" s="5">
        <f>Base!P93</f>
        <v>0</v>
      </c>
      <c r="Z93" s="5">
        <f>Base!R93</f>
        <v>0</v>
      </c>
      <c r="AA93" s="5">
        <f>Base!S93</f>
        <v>0</v>
      </c>
      <c r="AB93" s="5">
        <f>Base!T93</f>
        <v>0</v>
      </c>
      <c r="AC93" s="5">
        <f>Base!U93</f>
        <v>0</v>
      </c>
      <c r="AD93" s="5">
        <f>Base!W93</f>
        <v>0</v>
      </c>
      <c r="AE93" s="5">
        <f>Base!X93</f>
        <v>0</v>
      </c>
      <c r="AF93" s="5">
        <f>Base!Y93</f>
        <v>0</v>
      </c>
      <c r="AG93" s="5">
        <f>Base!Z93</f>
        <v>0</v>
      </c>
      <c r="AH93" s="5">
        <f>Base!AB93</f>
        <v>0</v>
      </c>
      <c r="AI93" s="5">
        <f>Base!AC93</f>
        <v>0</v>
      </c>
      <c r="AJ93" s="5">
        <f>Base!AD93</f>
        <v>0</v>
      </c>
      <c r="AK93" s="5">
        <f>Base!AE93</f>
        <v>0</v>
      </c>
      <c r="AL93" s="45"/>
      <c r="AM93" s="157" t="str">
        <f>Base!DM93</f>
        <v/>
      </c>
    </row>
    <row r="94" spans="1:39" x14ac:dyDescent="0.25">
      <c r="A94" s="200" t="str">
        <f>Base!A94</f>
        <v>Б1.В.ОД.30</v>
      </c>
      <c r="B94" s="230">
        <f>Base!B94</f>
        <v>0</v>
      </c>
      <c r="C94" s="5" t="str">
        <f ca="1">Base!BG94</f>
        <v/>
      </c>
      <c r="D94" s="5" t="str">
        <f ca="1">Base!BY94</f>
        <v/>
      </c>
      <c r="E94" s="5" t="str">
        <f ca="1">Base!CU94</f>
        <v/>
      </c>
      <c r="F94" s="5" t="str">
        <f ca="1">Base!CJ94</f>
        <v/>
      </c>
      <c r="G94" s="201">
        <f t="shared" si="16"/>
        <v>0</v>
      </c>
      <c r="H94" s="5">
        <f t="shared" si="14"/>
        <v>0</v>
      </c>
      <c r="I94" s="5">
        <f t="shared" si="17"/>
        <v>0</v>
      </c>
      <c r="J94" s="5">
        <f t="shared" si="18"/>
        <v>0</v>
      </c>
      <c r="K94" s="5">
        <f t="shared" si="19"/>
        <v>0</v>
      </c>
      <c r="L94" s="5">
        <f t="shared" si="20"/>
        <v>0</v>
      </c>
      <c r="M94" s="5">
        <f t="shared" si="15"/>
        <v>0</v>
      </c>
      <c r="N94" s="5">
        <f>Base!C94</f>
        <v>0</v>
      </c>
      <c r="O94" s="5">
        <f>Base!D94</f>
        <v>0</v>
      </c>
      <c r="P94" s="5">
        <f>Base!E94</f>
        <v>0</v>
      </c>
      <c r="Q94" s="5">
        <f>Base!F94</f>
        <v>0</v>
      </c>
      <c r="R94" s="5">
        <f>Base!H94</f>
        <v>0</v>
      </c>
      <c r="S94" s="5">
        <f>Base!I94</f>
        <v>0</v>
      </c>
      <c r="T94" s="5">
        <f>Base!J94</f>
        <v>0</v>
      </c>
      <c r="U94" s="5">
        <f>Base!K94</f>
        <v>0</v>
      </c>
      <c r="V94" s="5">
        <f>Base!M94</f>
        <v>0</v>
      </c>
      <c r="W94" s="5">
        <f>Base!N94</f>
        <v>0</v>
      </c>
      <c r="X94" s="5">
        <f>Base!O94</f>
        <v>0</v>
      </c>
      <c r="Y94" s="5">
        <f>Base!P94</f>
        <v>0</v>
      </c>
      <c r="Z94" s="5">
        <f>Base!R94</f>
        <v>0</v>
      </c>
      <c r="AA94" s="5">
        <f>Base!S94</f>
        <v>0</v>
      </c>
      <c r="AB94" s="5">
        <f>Base!T94</f>
        <v>0</v>
      </c>
      <c r="AC94" s="5">
        <f>Base!U94</f>
        <v>0</v>
      </c>
      <c r="AD94" s="5">
        <f>Base!W94</f>
        <v>0</v>
      </c>
      <c r="AE94" s="5">
        <f>Base!X94</f>
        <v>0</v>
      </c>
      <c r="AF94" s="5">
        <f>Base!Y94</f>
        <v>0</v>
      </c>
      <c r="AG94" s="5">
        <f>Base!Z94</f>
        <v>0</v>
      </c>
      <c r="AH94" s="5">
        <f>Base!AB94</f>
        <v>0</v>
      </c>
      <c r="AI94" s="5">
        <f>Base!AC94</f>
        <v>0</v>
      </c>
      <c r="AJ94" s="5">
        <f>Base!AD94</f>
        <v>0</v>
      </c>
      <c r="AK94" s="5">
        <f>Base!AE94</f>
        <v>0</v>
      </c>
      <c r="AL94" s="45"/>
      <c r="AM94" s="157" t="str">
        <f>Base!DM94</f>
        <v/>
      </c>
    </row>
    <row r="95" spans="1:39" ht="3.95" customHeight="1" thickBot="1" x14ac:dyDescent="0.3">
      <c r="A95" s="378"/>
      <c r="B95" s="378"/>
      <c r="AL95" s="45"/>
      <c r="AM95" s="157"/>
    </row>
    <row r="96" spans="1:39" ht="16.5" thickTop="1" thickBot="1" x14ac:dyDescent="0.3">
      <c r="A96" s="238" t="str">
        <f>Base!A96</f>
        <v>Б1.В.ДВ</v>
      </c>
      <c r="B96" s="242" t="str">
        <f>Base!B96</f>
        <v>Дисциплины по выбору</v>
      </c>
      <c r="C96" s="239">
        <f ca="1">COUNT(Base!AQ97:AV116)-COUNTIF(Base!AQ97:AV116,0)</f>
        <v>0</v>
      </c>
      <c r="D96" s="239">
        <f ca="1">COUNT(Base!BI97:BN116)-COUNTIF(Base!BI97:BN116,0)</f>
        <v>0</v>
      </c>
      <c r="E96" s="239">
        <f ca="1">COUNT(Base!CL97:CQ116)</f>
        <v>0</v>
      </c>
      <c r="F96" s="239">
        <f ca="1">COUNT(Base!CA97:CF116)</f>
        <v>0</v>
      </c>
      <c r="G96" s="239">
        <f t="shared" ref="G96:AK96" si="21">SUM(G97:G116)</f>
        <v>0</v>
      </c>
      <c r="H96" s="239">
        <f t="shared" si="21"/>
        <v>0</v>
      </c>
      <c r="I96" s="239">
        <f t="shared" si="21"/>
        <v>0</v>
      </c>
      <c r="J96" s="239">
        <f t="shared" si="21"/>
        <v>0</v>
      </c>
      <c r="K96" s="239">
        <f t="shared" si="21"/>
        <v>0</v>
      </c>
      <c r="L96" s="239">
        <f t="shared" si="21"/>
        <v>0</v>
      </c>
      <c r="M96" s="239">
        <f t="shared" si="21"/>
        <v>0</v>
      </c>
      <c r="N96" s="239">
        <f t="shared" si="21"/>
        <v>0</v>
      </c>
      <c r="O96" s="239">
        <f t="shared" si="21"/>
        <v>0</v>
      </c>
      <c r="P96" s="239">
        <f t="shared" si="21"/>
        <v>0</v>
      </c>
      <c r="Q96" s="239">
        <f t="shared" si="21"/>
        <v>0</v>
      </c>
      <c r="R96" s="239">
        <f t="shared" si="21"/>
        <v>0</v>
      </c>
      <c r="S96" s="239">
        <f t="shared" si="21"/>
        <v>0</v>
      </c>
      <c r="T96" s="239">
        <f t="shared" si="21"/>
        <v>0</v>
      </c>
      <c r="U96" s="239">
        <f t="shared" si="21"/>
        <v>0</v>
      </c>
      <c r="V96" s="239">
        <f t="shared" si="21"/>
        <v>0</v>
      </c>
      <c r="W96" s="239">
        <f t="shared" si="21"/>
        <v>0</v>
      </c>
      <c r="X96" s="239">
        <f t="shared" si="21"/>
        <v>0</v>
      </c>
      <c r="Y96" s="239">
        <f t="shared" si="21"/>
        <v>0</v>
      </c>
      <c r="Z96" s="239">
        <f t="shared" si="21"/>
        <v>0</v>
      </c>
      <c r="AA96" s="239">
        <f t="shared" si="21"/>
        <v>0</v>
      </c>
      <c r="AB96" s="239">
        <f t="shared" si="21"/>
        <v>0</v>
      </c>
      <c r="AC96" s="239">
        <f t="shared" si="21"/>
        <v>0</v>
      </c>
      <c r="AD96" s="239">
        <f t="shared" si="21"/>
        <v>0</v>
      </c>
      <c r="AE96" s="239">
        <f t="shared" si="21"/>
        <v>0</v>
      </c>
      <c r="AF96" s="239">
        <f t="shared" si="21"/>
        <v>0</v>
      </c>
      <c r="AG96" s="239">
        <f t="shared" si="21"/>
        <v>0</v>
      </c>
      <c r="AH96" s="239">
        <f t="shared" si="21"/>
        <v>0</v>
      </c>
      <c r="AI96" s="239">
        <f t="shared" si="21"/>
        <v>0</v>
      </c>
      <c r="AJ96" s="239">
        <f t="shared" si="21"/>
        <v>0</v>
      </c>
      <c r="AK96" s="239">
        <f t="shared" si="21"/>
        <v>0</v>
      </c>
      <c r="AL96" s="45"/>
      <c r="AM96" s="157"/>
    </row>
    <row r="97" spans="1:39" ht="15.75" thickTop="1" x14ac:dyDescent="0.25">
      <c r="A97" s="236" t="str">
        <f>Base!A97</f>
        <v>Б1.В.ДВ.1</v>
      </c>
      <c r="B97" s="234">
        <f>Base!B97</f>
        <v>0</v>
      </c>
      <c r="C97" s="233" t="str">
        <f ca="1">Base!BG97</f>
        <v/>
      </c>
      <c r="D97" s="233" t="str">
        <f ca="1">Base!BY97</f>
        <v/>
      </c>
      <c r="E97" s="233" t="str">
        <f ca="1">Base!CU97</f>
        <v/>
      </c>
      <c r="F97" s="233" t="str">
        <f ca="1">Base!CJ97</f>
        <v/>
      </c>
      <c r="G97" s="235">
        <f>N97+R97+V97+Z97+AD97+AH97</f>
        <v>0</v>
      </c>
      <c r="H97" s="233">
        <f t="shared" ref="H97:H116" si="22">G97*36</f>
        <v>0</v>
      </c>
      <c r="I97" s="233">
        <f>SUM(J97:L97)</f>
        <v>0</v>
      </c>
      <c r="J97" s="233">
        <f>O97*$Q$3+S97*$U$3+W97*$Y$3+AA97*$AC$3+AE97*$AG$3+AI97*$AK$3</f>
        <v>0</v>
      </c>
      <c r="K97" s="233">
        <f>P97*$Q$3+T97*$U$3+X97*$Y$3+AB97*$AC$3+AF97*$AG$3+AJ97*$AK$3</f>
        <v>0</v>
      </c>
      <c r="L97" s="233">
        <f>Q97*$Q$3+U97*$U$3+Y97*$Y$3+AC97*$AC$3+AG97*$AG$3+AK97*$AK$3</f>
        <v>0</v>
      </c>
      <c r="M97" s="233">
        <f t="shared" ref="M97:M116" si="23">H97-I97</f>
        <v>0</v>
      </c>
      <c r="N97" s="233">
        <f>Base!C97</f>
        <v>0</v>
      </c>
      <c r="O97" s="233">
        <f>Base!D97</f>
        <v>0</v>
      </c>
      <c r="P97" s="233">
        <f>Base!E97</f>
        <v>0</v>
      </c>
      <c r="Q97" s="233">
        <f>Base!F97</f>
        <v>0</v>
      </c>
      <c r="R97" s="233">
        <f>Base!H97</f>
        <v>0</v>
      </c>
      <c r="S97" s="233">
        <f>Base!I97</f>
        <v>0</v>
      </c>
      <c r="T97" s="233">
        <f>Base!J97</f>
        <v>0</v>
      </c>
      <c r="U97" s="233">
        <f>Base!K97</f>
        <v>0</v>
      </c>
      <c r="V97" s="233">
        <f>Base!M97</f>
        <v>0</v>
      </c>
      <c r="W97" s="233">
        <f>Base!N97</f>
        <v>0</v>
      </c>
      <c r="X97" s="233">
        <f>Base!O97</f>
        <v>0</v>
      </c>
      <c r="Y97" s="233">
        <f>Base!P97</f>
        <v>0</v>
      </c>
      <c r="Z97" s="233">
        <f>Base!R97</f>
        <v>0</v>
      </c>
      <c r="AA97" s="233">
        <f>Base!S97</f>
        <v>0</v>
      </c>
      <c r="AB97" s="233">
        <f>Base!T97</f>
        <v>0</v>
      </c>
      <c r="AC97" s="5">
        <f>Base!U97</f>
        <v>0</v>
      </c>
      <c r="AD97" s="5">
        <f>Base!W97</f>
        <v>0</v>
      </c>
      <c r="AE97" s="5">
        <f>Base!X97</f>
        <v>0</v>
      </c>
      <c r="AF97" s="5">
        <f>Base!Y97</f>
        <v>0</v>
      </c>
      <c r="AG97" s="5">
        <f>Base!Z97</f>
        <v>0</v>
      </c>
      <c r="AH97" s="5">
        <f>Base!AB97</f>
        <v>0</v>
      </c>
      <c r="AI97" s="5">
        <f>Base!AC97</f>
        <v>0</v>
      </c>
      <c r="AJ97" s="5">
        <f>Base!AD97</f>
        <v>0</v>
      </c>
      <c r="AK97" s="5">
        <f>Base!AE97</f>
        <v>0</v>
      </c>
      <c r="AL97" s="45"/>
      <c r="AM97" s="157" t="str">
        <f>Base!DM97</f>
        <v/>
      </c>
    </row>
    <row r="98" spans="1:39" x14ac:dyDescent="0.25">
      <c r="A98" s="200" t="str">
        <f>Base!A98</f>
        <v>Б1.В.ДВ.2</v>
      </c>
      <c r="B98" s="230">
        <f>Base!B98</f>
        <v>0</v>
      </c>
      <c r="C98" s="5" t="str">
        <f ca="1">Base!BG98</f>
        <v/>
      </c>
      <c r="D98" s="5" t="str">
        <f ca="1">Base!BY98</f>
        <v/>
      </c>
      <c r="E98" s="5" t="str">
        <f ca="1">Base!CU98</f>
        <v/>
      </c>
      <c r="F98" s="5" t="str">
        <f ca="1">Base!CJ98</f>
        <v/>
      </c>
      <c r="G98" s="201">
        <f t="shared" ref="G98:G105" si="24">N98+R98+V98+Z98+AD98+AH98</f>
        <v>0</v>
      </c>
      <c r="H98" s="5">
        <f t="shared" si="22"/>
        <v>0</v>
      </c>
      <c r="I98" s="5">
        <f t="shared" ref="I98:I105" si="25">SUM(J98:L98)</f>
        <v>0</v>
      </c>
      <c r="J98" s="5">
        <f t="shared" ref="J98:J105" si="26">O98*$Q$3+S98*$U$3+W98*$Y$3+AA98*$AC$3+AE98*$AG$3+AI98*$AK$3</f>
        <v>0</v>
      </c>
      <c r="K98" s="5">
        <f t="shared" ref="K98:K105" si="27">P98*$Q$3+T98*$U$3+X98*$Y$3+AB98*$AC$3+AF98*$AG$3+AJ98*$AK$3</f>
        <v>0</v>
      </c>
      <c r="L98" s="5">
        <f t="shared" ref="L98:L105" si="28">Q98*$Q$3+U98*$U$3+Y98*$Y$3+AC98*$AC$3+AG98*$AG$3+AK98*$AK$3</f>
        <v>0</v>
      </c>
      <c r="M98" s="5">
        <f t="shared" si="23"/>
        <v>0</v>
      </c>
      <c r="N98" s="5">
        <f>Base!C98</f>
        <v>0</v>
      </c>
      <c r="O98" s="5">
        <f>Base!D98</f>
        <v>0</v>
      </c>
      <c r="P98" s="5">
        <f>Base!E98</f>
        <v>0</v>
      </c>
      <c r="Q98" s="5">
        <f>Base!F98</f>
        <v>0</v>
      </c>
      <c r="R98" s="5">
        <f>Base!H98</f>
        <v>0</v>
      </c>
      <c r="S98" s="5">
        <f>Base!I98</f>
        <v>0</v>
      </c>
      <c r="T98" s="5">
        <f>Base!J98</f>
        <v>0</v>
      </c>
      <c r="U98" s="5">
        <f>Base!K98</f>
        <v>0</v>
      </c>
      <c r="V98" s="5">
        <f>Base!M98</f>
        <v>0</v>
      </c>
      <c r="W98" s="5">
        <f>Base!N98</f>
        <v>0</v>
      </c>
      <c r="X98" s="5">
        <f>Base!O98</f>
        <v>0</v>
      </c>
      <c r="Y98" s="5">
        <f>Base!P98</f>
        <v>0</v>
      </c>
      <c r="Z98" s="5">
        <f>Base!R98</f>
        <v>0</v>
      </c>
      <c r="AA98" s="5">
        <f>Base!S98</f>
        <v>0</v>
      </c>
      <c r="AB98" s="5">
        <f>Base!T98</f>
        <v>0</v>
      </c>
      <c r="AC98" s="5">
        <f>Base!U98</f>
        <v>0</v>
      </c>
      <c r="AD98" s="5">
        <f>Base!W98</f>
        <v>0</v>
      </c>
      <c r="AE98" s="5">
        <f>Base!X98</f>
        <v>0</v>
      </c>
      <c r="AF98" s="5">
        <f>Base!Y98</f>
        <v>0</v>
      </c>
      <c r="AG98" s="5">
        <f>Base!Z98</f>
        <v>0</v>
      </c>
      <c r="AH98" s="5">
        <f>Base!AB98</f>
        <v>0</v>
      </c>
      <c r="AI98" s="5">
        <f>Base!AC98</f>
        <v>0</v>
      </c>
      <c r="AJ98" s="5">
        <f>Base!AD98</f>
        <v>0</v>
      </c>
      <c r="AK98" s="5">
        <f>Base!AE98</f>
        <v>0</v>
      </c>
      <c r="AL98" s="45"/>
      <c r="AM98" s="157" t="str">
        <f>Base!DM98</f>
        <v/>
      </c>
    </row>
    <row r="99" spans="1:39" x14ac:dyDescent="0.25">
      <c r="A99" s="200" t="str">
        <f>Base!A99</f>
        <v>Б1.В.ДВ.3</v>
      </c>
      <c r="B99" s="230">
        <f>Base!B99</f>
        <v>0</v>
      </c>
      <c r="C99" s="5" t="str">
        <f ca="1">Base!BG99</f>
        <v/>
      </c>
      <c r="D99" s="5" t="str">
        <f ca="1">Base!BY99</f>
        <v/>
      </c>
      <c r="E99" s="5" t="str">
        <f ca="1">Base!CU99</f>
        <v/>
      </c>
      <c r="F99" s="5" t="str">
        <f ca="1">Base!CJ99</f>
        <v/>
      </c>
      <c r="G99" s="201">
        <f t="shared" si="24"/>
        <v>0</v>
      </c>
      <c r="H99" s="5">
        <f t="shared" si="22"/>
        <v>0</v>
      </c>
      <c r="I99" s="5">
        <f t="shared" si="25"/>
        <v>0</v>
      </c>
      <c r="J99" s="5">
        <f t="shared" si="26"/>
        <v>0</v>
      </c>
      <c r="K99" s="5">
        <f t="shared" si="27"/>
        <v>0</v>
      </c>
      <c r="L99" s="5">
        <f t="shared" si="28"/>
        <v>0</v>
      </c>
      <c r="M99" s="5">
        <f t="shared" si="23"/>
        <v>0</v>
      </c>
      <c r="N99" s="5">
        <f>Base!C99</f>
        <v>0</v>
      </c>
      <c r="O99" s="5">
        <f>Base!D99</f>
        <v>0</v>
      </c>
      <c r="P99" s="5">
        <f>Base!E99</f>
        <v>0</v>
      </c>
      <c r="Q99" s="5">
        <f>Base!F99</f>
        <v>0</v>
      </c>
      <c r="R99" s="5">
        <f>Base!H99</f>
        <v>0</v>
      </c>
      <c r="S99" s="5">
        <f>Base!I99</f>
        <v>0</v>
      </c>
      <c r="T99" s="5">
        <f>Base!J99</f>
        <v>0</v>
      </c>
      <c r="U99" s="5">
        <f>Base!K99</f>
        <v>0</v>
      </c>
      <c r="V99" s="5">
        <f>Base!M99</f>
        <v>0</v>
      </c>
      <c r="W99" s="5">
        <f>Base!N99</f>
        <v>0</v>
      </c>
      <c r="X99" s="5">
        <f>Base!O99</f>
        <v>0</v>
      </c>
      <c r="Y99" s="5">
        <f>Base!P99</f>
        <v>0</v>
      </c>
      <c r="Z99" s="5">
        <f>Base!R99</f>
        <v>0</v>
      </c>
      <c r="AA99" s="5">
        <f>Base!S99</f>
        <v>0</v>
      </c>
      <c r="AB99" s="5">
        <f>Base!T99</f>
        <v>0</v>
      </c>
      <c r="AC99" s="5">
        <f>Base!U99</f>
        <v>0</v>
      </c>
      <c r="AD99" s="5">
        <f>Base!W99</f>
        <v>0</v>
      </c>
      <c r="AE99" s="5">
        <f>Base!X99</f>
        <v>0</v>
      </c>
      <c r="AF99" s="5">
        <f>Base!Y99</f>
        <v>0</v>
      </c>
      <c r="AG99" s="5">
        <f>Base!Z99</f>
        <v>0</v>
      </c>
      <c r="AH99" s="5">
        <f>Base!AB99</f>
        <v>0</v>
      </c>
      <c r="AI99" s="5">
        <f>Base!AC99</f>
        <v>0</v>
      </c>
      <c r="AJ99" s="5">
        <f>Base!AD99</f>
        <v>0</v>
      </c>
      <c r="AK99" s="5">
        <f>Base!AE99</f>
        <v>0</v>
      </c>
      <c r="AL99" s="45"/>
      <c r="AM99" s="157" t="str">
        <f>Base!DM99</f>
        <v/>
      </c>
    </row>
    <row r="100" spans="1:39" x14ac:dyDescent="0.25">
      <c r="A100" s="200" t="str">
        <f>Base!A100</f>
        <v>Б1.В.ДВ.4</v>
      </c>
      <c r="B100" s="230">
        <f>Base!B100</f>
        <v>0</v>
      </c>
      <c r="C100" s="5" t="str">
        <f ca="1">Base!BG100</f>
        <v/>
      </c>
      <c r="D100" s="5" t="str">
        <f ca="1">Base!BY100</f>
        <v/>
      </c>
      <c r="E100" s="5" t="str">
        <f ca="1">Base!CU100</f>
        <v/>
      </c>
      <c r="F100" s="5" t="str">
        <f ca="1">Base!CJ100</f>
        <v/>
      </c>
      <c r="G100" s="201">
        <f t="shared" si="24"/>
        <v>0</v>
      </c>
      <c r="H100" s="5">
        <f t="shared" si="22"/>
        <v>0</v>
      </c>
      <c r="I100" s="5">
        <f t="shared" si="25"/>
        <v>0</v>
      </c>
      <c r="J100" s="5">
        <f t="shared" si="26"/>
        <v>0</v>
      </c>
      <c r="K100" s="5">
        <f t="shared" si="27"/>
        <v>0</v>
      </c>
      <c r="L100" s="5">
        <f t="shared" si="28"/>
        <v>0</v>
      </c>
      <c r="M100" s="5">
        <f t="shared" si="23"/>
        <v>0</v>
      </c>
      <c r="N100" s="5">
        <f>Base!C100</f>
        <v>0</v>
      </c>
      <c r="O100" s="5">
        <f>Base!D100</f>
        <v>0</v>
      </c>
      <c r="P100" s="5">
        <f>Base!E100</f>
        <v>0</v>
      </c>
      <c r="Q100" s="5">
        <f>Base!F100</f>
        <v>0</v>
      </c>
      <c r="R100" s="5">
        <f>Base!H100</f>
        <v>0</v>
      </c>
      <c r="S100" s="5">
        <f>Base!I100</f>
        <v>0</v>
      </c>
      <c r="T100" s="5">
        <f>Base!J100</f>
        <v>0</v>
      </c>
      <c r="U100" s="5">
        <f>Base!K100</f>
        <v>0</v>
      </c>
      <c r="V100" s="5">
        <f>Base!M100</f>
        <v>0</v>
      </c>
      <c r="W100" s="5">
        <f>Base!N100</f>
        <v>0</v>
      </c>
      <c r="X100" s="5">
        <f>Base!O100</f>
        <v>0</v>
      </c>
      <c r="Y100" s="5">
        <f>Base!P100</f>
        <v>0</v>
      </c>
      <c r="Z100" s="5">
        <f>Base!R100</f>
        <v>0</v>
      </c>
      <c r="AA100" s="5">
        <f>Base!S100</f>
        <v>0</v>
      </c>
      <c r="AB100" s="5">
        <f>Base!T100</f>
        <v>0</v>
      </c>
      <c r="AC100" s="5">
        <f>Base!U100</f>
        <v>0</v>
      </c>
      <c r="AD100" s="5">
        <f>Base!W100</f>
        <v>0</v>
      </c>
      <c r="AE100" s="5">
        <f>Base!X100</f>
        <v>0</v>
      </c>
      <c r="AF100" s="5">
        <f>Base!Y100</f>
        <v>0</v>
      </c>
      <c r="AG100" s="5">
        <f>Base!Z100</f>
        <v>0</v>
      </c>
      <c r="AH100" s="5">
        <f>Base!AB100</f>
        <v>0</v>
      </c>
      <c r="AI100" s="5">
        <f>Base!AC100</f>
        <v>0</v>
      </c>
      <c r="AJ100" s="5">
        <f>Base!AD100</f>
        <v>0</v>
      </c>
      <c r="AK100" s="5">
        <f>Base!AE100</f>
        <v>0</v>
      </c>
      <c r="AL100" s="45"/>
      <c r="AM100" s="157" t="str">
        <f>Base!DM100</f>
        <v/>
      </c>
    </row>
    <row r="101" spans="1:39" x14ac:dyDescent="0.25">
      <c r="A101" s="200" t="str">
        <f>Base!A101</f>
        <v>Б1.В.ДВ.5</v>
      </c>
      <c r="B101" s="230">
        <f>Base!B101</f>
        <v>0</v>
      </c>
      <c r="C101" s="5" t="str">
        <f ca="1">Base!BG101</f>
        <v/>
      </c>
      <c r="D101" s="5" t="str">
        <f ca="1">Base!BY101</f>
        <v/>
      </c>
      <c r="E101" s="5" t="str">
        <f ca="1">Base!CU101</f>
        <v/>
      </c>
      <c r="F101" s="5" t="str">
        <f ca="1">Base!CJ101</f>
        <v/>
      </c>
      <c r="G101" s="201">
        <f t="shared" si="24"/>
        <v>0</v>
      </c>
      <c r="H101" s="5">
        <f t="shared" si="22"/>
        <v>0</v>
      </c>
      <c r="I101" s="5">
        <f t="shared" si="25"/>
        <v>0</v>
      </c>
      <c r="J101" s="5">
        <f t="shared" si="26"/>
        <v>0</v>
      </c>
      <c r="K101" s="5">
        <f t="shared" si="27"/>
        <v>0</v>
      </c>
      <c r="L101" s="5">
        <f t="shared" si="28"/>
        <v>0</v>
      </c>
      <c r="M101" s="5">
        <f t="shared" si="23"/>
        <v>0</v>
      </c>
      <c r="N101" s="5">
        <f>Base!C101</f>
        <v>0</v>
      </c>
      <c r="O101" s="5">
        <f>Base!D101</f>
        <v>0</v>
      </c>
      <c r="P101" s="5">
        <f>Base!E101</f>
        <v>0</v>
      </c>
      <c r="Q101" s="5">
        <f>Base!F101</f>
        <v>0</v>
      </c>
      <c r="R101" s="5">
        <f>Base!H101</f>
        <v>0</v>
      </c>
      <c r="S101" s="5">
        <f>Base!I101</f>
        <v>0</v>
      </c>
      <c r="T101" s="5">
        <f>Base!J101</f>
        <v>0</v>
      </c>
      <c r="U101" s="5">
        <f>Base!K101</f>
        <v>0</v>
      </c>
      <c r="V101" s="5">
        <f>Base!M101</f>
        <v>0</v>
      </c>
      <c r="W101" s="5">
        <f>Base!N101</f>
        <v>0</v>
      </c>
      <c r="X101" s="5">
        <f>Base!O101</f>
        <v>0</v>
      </c>
      <c r="Y101" s="5">
        <f>Base!P101</f>
        <v>0</v>
      </c>
      <c r="Z101" s="5">
        <f>Base!R101</f>
        <v>0</v>
      </c>
      <c r="AA101" s="5">
        <f>Base!S101</f>
        <v>0</v>
      </c>
      <c r="AB101" s="5">
        <f>Base!T101</f>
        <v>0</v>
      </c>
      <c r="AC101" s="5">
        <f>Base!U101</f>
        <v>0</v>
      </c>
      <c r="AD101" s="5">
        <f>Base!W101</f>
        <v>0</v>
      </c>
      <c r="AE101" s="5">
        <f>Base!X101</f>
        <v>0</v>
      </c>
      <c r="AF101" s="5">
        <f>Base!Y101</f>
        <v>0</v>
      </c>
      <c r="AG101" s="5">
        <f>Base!Z101</f>
        <v>0</v>
      </c>
      <c r="AH101" s="5">
        <f>Base!AB101</f>
        <v>0</v>
      </c>
      <c r="AI101" s="5">
        <f>Base!AC101</f>
        <v>0</v>
      </c>
      <c r="AJ101" s="5">
        <f>Base!AD101</f>
        <v>0</v>
      </c>
      <c r="AK101" s="5">
        <f>Base!AE101</f>
        <v>0</v>
      </c>
      <c r="AL101" s="45"/>
      <c r="AM101" s="157" t="str">
        <f>Base!DM101</f>
        <v/>
      </c>
    </row>
    <row r="102" spans="1:39" x14ac:dyDescent="0.25">
      <c r="A102" s="200" t="str">
        <f>Base!A102</f>
        <v>Б1.В.ДВ.6</v>
      </c>
      <c r="B102" s="230">
        <f>Base!B102</f>
        <v>0</v>
      </c>
      <c r="C102" s="5" t="str">
        <f ca="1">Base!BG102</f>
        <v/>
      </c>
      <c r="D102" s="5" t="str">
        <f ca="1">Base!BY102</f>
        <v/>
      </c>
      <c r="E102" s="5" t="str">
        <f ca="1">Base!CU102</f>
        <v/>
      </c>
      <c r="F102" s="5" t="str">
        <f ca="1">Base!CJ102</f>
        <v/>
      </c>
      <c r="G102" s="201">
        <f t="shared" si="24"/>
        <v>0</v>
      </c>
      <c r="H102" s="5">
        <f t="shared" si="22"/>
        <v>0</v>
      </c>
      <c r="I102" s="5">
        <f t="shared" si="25"/>
        <v>0</v>
      </c>
      <c r="J102" s="5">
        <f t="shared" si="26"/>
        <v>0</v>
      </c>
      <c r="K102" s="5">
        <f t="shared" si="27"/>
        <v>0</v>
      </c>
      <c r="L102" s="5">
        <f t="shared" si="28"/>
        <v>0</v>
      </c>
      <c r="M102" s="5">
        <f t="shared" si="23"/>
        <v>0</v>
      </c>
      <c r="N102" s="5">
        <f>Base!C102</f>
        <v>0</v>
      </c>
      <c r="O102" s="5">
        <f>Base!D102</f>
        <v>0</v>
      </c>
      <c r="P102" s="5">
        <f>Base!E102</f>
        <v>0</v>
      </c>
      <c r="Q102" s="5">
        <f>Base!F102</f>
        <v>0</v>
      </c>
      <c r="R102" s="5">
        <f>Base!H102</f>
        <v>0</v>
      </c>
      <c r="S102" s="5">
        <f>Base!I102</f>
        <v>0</v>
      </c>
      <c r="T102" s="5">
        <f>Base!J102</f>
        <v>0</v>
      </c>
      <c r="U102" s="5">
        <f>Base!K102</f>
        <v>0</v>
      </c>
      <c r="V102" s="5">
        <f>Base!M102</f>
        <v>0</v>
      </c>
      <c r="W102" s="5">
        <f>Base!N102</f>
        <v>0</v>
      </c>
      <c r="X102" s="5">
        <f>Base!O102</f>
        <v>0</v>
      </c>
      <c r="Y102" s="5">
        <f>Base!P102</f>
        <v>0</v>
      </c>
      <c r="Z102" s="5">
        <f>Base!R102</f>
        <v>0</v>
      </c>
      <c r="AA102" s="5">
        <f>Base!S102</f>
        <v>0</v>
      </c>
      <c r="AB102" s="5">
        <f>Base!T102</f>
        <v>0</v>
      </c>
      <c r="AC102" s="5">
        <f>Base!U102</f>
        <v>0</v>
      </c>
      <c r="AD102" s="5">
        <f>Base!W102</f>
        <v>0</v>
      </c>
      <c r="AE102" s="5">
        <f>Base!X102</f>
        <v>0</v>
      </c>
      <c r="AF102" s="5">
        <f>Base!Y102</f>
        <v>0</v>
      </c>
      <c r="AG102" s="5">
        <f>Base!Z102</f>
        <v>0</v>
      </c>
      <c r="AH102" s="5">
        <f>Base!AB102</f>
        <v>0</v>
      </c>
      <c r="AI102" s="5">
        <f>Base!AC102</f>
        <v>0</v>
      </c>
      <c r="AJ102" s="5">
        <f>Base!AD102</f>
        <v>0</v>
      </c>
      <c r="AK102" s="5">
        <f>Base!AE102</f>
        <v>0</v>
      </c>
      <c r="AL102" s="45"/>
      <c r="AM102" s="157" t="str">
        <f>Base!DM102</f>
        <v/>
      </c>
    </row>
    <row r="103" spans="1:39" x14ac:dyDescent="0.25">
      <c r="A103" s="200" t="str">
        <f>Base!A103</f>
        <v>Б1.В.ДВ.7</v>
      </c>
      <c r="B103" s="230">
        <f>Base!B103</f>
        <v>0</v>
      </c>
      <c r="C103" s="5" t="str">
        <f ca="1">Base!BG103</f>
        <v/>
      </c>
      <c r="D103" s="5" t="str">
        <f ca="1">Base!BY103</f>
        <v/>
      </c>
      <c r="E103" s="5" t="str">
        <f ca="1">Base!CU103</f>
        <v/>
      </c>
      <c r="F103" s="5" t="str">
        <f ca="1">Base!CJ103</f>
        <v/>
      </c>
      <c r="G103" s="201">
        <f t="shared" si="24"/>
        <v>0</v>
      </c>
      <c r="H103" s="5">
        <f t="shared" si="22"/>
        <v>0</v>
      </c>
      <c r="I103" s="5">
        <f t="shared" si="25"/>
        <v>0</v>
      </c>
      <c r="J103" s="5">
        <f t="shared" si="26"/>
        <v>0</v>
      </c>
      <c r="K103" s="5">
        <f t="shared" si="27"/>
        <v>0</v>
      </c>
      <c r="L103" s="5">
        <f t="shared" si="28"/>
        <v>0</v>
      </c>
      <c r="M103" s="5">
        <f t="shared" si="23"/>
        <v>0</v>
      </c>
      <c r="N103" s="5">
        <f>Base!C103</f>
        <v>0</v>
      </c>
      <c r="O103" s="5">
        <f>Base!D103</f>
        <v>0</v>
      </c>
      <c r="P103" s="5">
        <f>Base!E103</f>
        <v>0</v>
      </c>
      <c r="Q103" s="5">
        <f>Base!F103</f>
        <v>0</v>
      </c>
      <c r="R103" s="5">
        <f>Base!H103</f>
        <v>0</v>
      </c>
      <c r="S103" s="5">
        <f>Base!I103</f>
        <v>0</v>
      </c>
      <c r="T103" s="5">
        <f>Base!J103</f>
        <v>0</v>
      </c>
      <c r="U103" s="5">
        <f>Base!K103</f>
        <v>0</v>
      </c>
      <c r="V103" s="5">
        <f>Base!M103</f>
        <v>0</v>
      </c>
      <c r="W103" s="5">
        <f>Base!N103</f>
        <v>0</v>
      </c>
      <c r="X103" s="5">
        <f>Base!O103</f>
        <v>0</v>
      </c>
      <c r="Y103" s="5">
        <f>Base!P103</f>
        <v>0</v>
      </c>
      <c r="Z103" s="5">
        <f>Base!R103</f>
        <v>0</v>
      </c>
      <c r="AA103" s="5">
        <f>Base!S103</f>
        <v>0</v>
      </c>
      <c r="AB103" s="5">
        <f>Base!T103</f>
        <v>0</v>
      </c>
      <c r="AC103" s="5">
        <f>Base!U103</f>
        <v>0</v>
      </c>
      <c r="AD103" s="5">
        <f>Base!W103</f>
        <v>0</v>
      </c>
      <c r="AE103" s="5">
        <f>Base!X103</f>
        <v>0</v>
      </c>
      <c r="AF103" s="5">
        <f>Base!Y103</f>
        <v>0</v>
      </c>
      <c r="AG103" s="5">
        <f>Base!Z103</f>
        <v>0</v>
      </c>
      <c r="AH103" s="5">
        <f>Base!AB103</f>
        <v>0</v>
      </c>
      <c r="AI103" s="5">
        <f>Base!AC103</f>
        <v>0</v>
      </c>
      <c r="AJ103" s="5">
        <f>Base!AD103</f>
        <v>0</v>
      </c>
      <c r="AK103" s="5">
        <f>Base!AE103</f>
        <v>0</v>
      </c>
      <c r="AL103" s="45"/>
      <c r="AM103" s="157" t="str">
        <f>Base!DM103</f>
        <v/>
      </c>
    </row>
    <row r="104" spans="1:39" x14ac:dyDescent="0.25">
      <c r="A104" s="200" t="str">
        <f>Base!A104</f>
        <v>Б1.В.ДВ.8</v>
      </c>
      <c r="B104" s="230">
        <f>Base!B104</f>
        <v>0</v>
      </c>
      <c r="C104" s="5" t="str">
        <f ca="1">Base!BG104</f>
        <v/>
      </c>
      <c r="D104" s="5" t="str">
        <f ca="1">Base!BY104</f>
        <v/>
      </c>
      <c r="E104" s="5" t="str">
        <f ca="1">Base!CU104</f>
        <v/>
      </c>
      <c r="F104" s="5" t="str">
        <f ca="1">Base!CJ104</f>
        <v/>
      </c>
      <c r="G104" s="201">
        <f t="shared" si="24"/>
        <v>0</v>
      </c>
      <c r="H104" s="5">
        <f t="shared" si="22"/>
        <v>0</v>
      </c>
      <c r="I104" s="5">
        <f t="shared" si="25"/>
        <v>0</v>
      </c>
      <c r="J104" s="5">
        <f t="shared" si="26"/>
        <v>0</v>
      </c>
      <c r="K104" s="5">
        <f t="shared" si="27"/>
        <v>0</v>
      </c>
      <c r="L104" s="5">
        <f t="shared" si="28"/>
        <v>0</v>
      </c>
      <c r="M104" s="5">
        <f t="shared" si="23"/>
        <v>0</v>
      </c>
      <c r="N104" s="5">
        <f>Base!C104</f>
        <v>0</v>
      </c>
      <c r="O104" s="5">
        <f>Base!D104</f>
        <v>0</v>
      </c>
      <c r="P104" s="5">
        <f>Base!E104</f>
        <v>0</v>
      </c>
      <c r="Q104" s="5">
        <f>Base!F104</f>
        <v>0</v>
      </c>
      <c r="R104" s="5">
        <f>Base!H104</f>
        <v>0</v>
      </c>
      <c r="S104" s="5">
        <f>Base!I104</f>
        <v>0</v>
      </c>
      <c r="T104" s="5">
        <f>Base!J104</f>
        <v>0</v>
      </c>
      <c r="U104" s="5">
        <f>Base!K104</f>
        <v>0</v>
      </c>
      <c r="V104" s="5">
        <f>Base!M104</f>
        <v>0</v>
      </c>
      <c r="W104" s="5">
        <f>Base!N104</f>
        <v>0</v>
      </c>
      <c r="X104" s="5">
        <f>Base!O104</f>
        <v>0</v>
      </c>
      <c r="Y104" s="5">
        <f>Base!P104</f>
        <v>0</v>
      </c>
      <c r="Z104" s="5">
        <f>Base!R104</f>
        <v>0</v>
      </c>
      <c r="AA104" s="5">
        <f>Base!S104</f>
        <v>0</v>
      </c>
      <c r="AB104" s="5">
        <f>Base!T104</f>
        <v>0</v>
      </c>
      <c r="AC104" s="5">
        <f>Base!U104</f>
        <v>0</v>
      </c>
      <c r="AD104" s="5">
        <f>Base!W104</f>
        <v>0</v>
      </c>
      <c r="AE104" s="5">
        <f>Base!X104</f>
        <v>0</v>
      </c>
      <c r="AF104" s="5">
        <f>Base!Y104</f>
        <v>0</v>
      </c>
      <c r="AG104" s="5">
        <f>Base!Z104</f>
        <v>0</v>
      </c>
      <c r="AH104" s="5">
        <f>Base!AB104</f>
        <v>0</v>
      </c>
      <c r="AI104" s="5">
        <f>Base!AC104</f>
        <v>0</v>
      </c>
      <c r="AJ104" s="5">
        <f>Base!AD104</f>
        <v>0</v>
      </c>
      <c r="AK104" s="5">
        <f>Base!AE104</f>
        <v>0</v>
      </c>
      <c r="AL104" s="45"/>
      <c r="AM104" s="157" t="str">
        <f>Base!DM104</f>
        <v/>
      </c>
    </row>
    <row r="105" spans="1:39" x14ac:dyDescent="0.25">
      <c r="A105" s="200" t="str">
        <f>Base!A105</f>
        <v>Б1.В.ДВ.9</v>
      </c>
      <c r="B105" s="230">
        <f>Base!B105</f>
        <v>0</v>
      </c>
      <c r="C105" s="5" t="str">
        <f ca="1">Base!BG105</f>
        <v/>
      </c>
      <c r="D105" s="5" t="str">
        <f ca="1">Base!BY105</f>
        <v/>
      </c>
      <c r="E105" s="5" t="str">
        <f ca="1">Base!CU105</f>
        <v/>
      </c>
      <c r="F105" s="5" t="str">
        <f ca="1">Base!CJ105</f>
        <v/>
      </c>
      <c r="G105" s="201">
        <f t="shared" si="24"/>
        <v>0</v>
      </c>
      <c r="H105" s="5">
        <f t="shared" si="22"/>
        <v>0</v>
      </c>
      <c r="I105" s="5">
        <f t="shared" si="25"/>
        <v>0</v>
      </c>
      <c r="J105" s="5">
        <f t="shared" si="26"/>
        <v>0</v>
      </c>
      <c r="K105" s="5">
        <f t="shared" si="27"/>
        <v>0</v>
      </c>
      <c r="L105" s="5">
        <f t="shared" si="28"/>
        <v>0</v>
      </c>
      <c r="M105" s="5">
        <f t="shared" si="23"/>
        <v>0</v>
      </c>
      <c r="N105" s="5">
        <f>Base!C105</f>
        <v>0</v>
      </c>
      <c r="O105" s="5">
        <f>Base!D105</f>
        <v>0</v>
      </c>
      <c r="P105" s="5">
        <f>Base!E105</f>
        <v>0</v>
      </c>
      <c r="Q105" s="5">
        <f>Base!F105</f>
        <v>0</v>
      </c>
      <c r="R105" s="5">
        <f>Base!H105</f>
        <v>0</v>
      </c>
      <c r="S105" s="5">
        <f>Base!I105</f>
        <v>0</v>
      </c>
      <c r="T105" s="5">
        <f>Base!J105</f>
        <v>0</v>
      </c>
      <c r="U105" s="5">
        <f>Base!K105</f>
        <v>0</v>
      </c>
      <c r="V105" s="5">
        <f>Base!M105</f>
        <v>0</v>
      </c>
      <c r="W105" s="5">
        <f>Base!N105</f>
        <v>0</v>
      </c>
      <c r="X105" s="5">
        <f>Base!O105</f>
        <v>0</v>
      </c>
      <c r="Y105" s="5">
        <f>Base!P105</f>
        <v>0</v>
      </c>
      <c r="Z105" s="5">
        <f>Base!R105</f>
        <v>0</v>
      </c>
      <c r="AA105" s="5">
        <f>Base!S105</f>
        <v>0</v>
      </c>
      <c r="AB105" s="5">
        <f>Base!T105</f>
        <v>0</v>
      </c>
      <c r="AC105" s="5">
        <f>Base!U105</f>
        <v>0</v>
      </c>
      <c r="AD105" s="5">
        <f>Base!W105</f>
        <v>0</v>
      </c>
      <c r="AE105" s="5">
        <f>Base!X105</f>
        <v>0</v>
      </c>
      <c r="AF105" s="5">
        <f>Base!Y105</f>
        <v>0</v>
      </c>
      <c r="AG105" s="5">
        <f>Base!Z105</f>
        <v>0</v>
      </c>
      <c r="AH105" s="5">
        <f>Base!AB105</f>
        <v>0</v>
      </c>
      <c r="AI105" s="5">
        <f>Base!AC105</f>
        <v>0</v>
      </c>
      <c r="AJ105" s="5">
        <f>Base!AD105</f>
        <v>0</v>
      </c>
      <c r="AK105" s="5">
        <f>Base!AE105</f>
        <v>0</v>
      </c>
      <c r="AL105" s="45"/>
      <c r="AM105" s="157" t="str">
        <f>Base!DM105</f>
        <v/>
      </c>
    </row>
    <row r="106" spans="1:39" x14ac:dyDescent="0.25">
      <c r="A106" s="200" t="str">
        <f>Base!A106</f>
        <v>Б1.В.ДВ.10</v>
      </c>
      <c r="B106" s="230">
        <f>Base!B106</f>
        <v>0</v>
      </c>
      <c r="C106" s="5" t="str">
        <f ca="1">Base!BG106</f>
        <v/>
      </c>
      <c r="D106" s="5" t="str">
        <f ca="1">Base!BY106</f>
        <v/>
      </c>
      <c r="E106" s="5" t="str">
        <f ca="1">Base!CU106</f>
        <v/>
      </c>
      <c r="F106" s="5" t="str">
        <f ca="1">Base!CJ106</f>
        <v/>
      </c>
      <c r="G106" s="201">
        <f t="shared" ref="G106:G116" si="29">N106+R106+V106+Z106+AD106+AH106</f>
        <v>0</v>
      </c>
      <c r="H106" s="5">
        <f t="shared" si="22"/>
        <v>0</v>
      </c>
      <c r="I106" s="5">
        <f t="shared" ref="I106:I116" si="30">SUM(J106:L106)</f>
        <v>0</v>
      </c>
      <c r="J106" s="5">
        <f t="shared" ref="J106:J116" si="31">O106*$Q$3+S106*$U$3+W106*$Y$3+AA106*$AC$3+AE106*$AG$3+AI106*$AK$3</f>
        <v>0</v>
      </c>
      <c r="K106" s="5">
        <f t="shared" ref="K106:K116" si="32">P106*$Q$3+T106*$U$3+X106*$Y$3+AB106*$AC$3+AF106*$AG$3+AJ106*$AK$3</f>
        <v>0</v>
      </c>
      <c r="L106" s="5">
        <f t="shared" ref="L106:L116" si="33">Q106*$Q$3+U106*$U$3+Y106*$Y$3+AC106*$AC$3+AG106*$AG$3+AK106*$AK$3</f>
        <v>0</v>
      </c>
      <c r="M106" s="5">
        <f t="shared" si="23"/>
        <v>0</v>
      </c>
      <c r="N106" s="5">
        <f>Base!C106</f>
        <v>0</v>
      </c>
      <c r="O106" s="5">
        <f>Base!D106</f>
        <v>0</v>
      </c>
      <c r="P106" s="5">
        <f>Base!E106</f>
        <v>0</v>
      </c>
      <c r="Q106" s="5">
        <f>Base!F106</f>
        <v>0</v>
      </c>
      <c r="R106" s="5">
        <f>Base!H106</f>
        <v>0</v>
      </c>
      <c r="S106" s="5">
        <f>Base!I106</f>
        <v>0</v>
      </c>
      <c r="T106" s="5">
        <f>Base!J106</f>
        <v>0</v>
      </c>
      <c r="U106" s="5">
        <f>Base!K106</f>
        <v>0</v>
      </c>
      <c r="V106" s="5">
        <f>Base!M106</f>
        <v>0</v>
      </c>
      <c r="W106" s="5">
        <f>Base!N106</f>
        <v>0</v>
      </c>
      <c r="X106" s="5">
        <f>Base!O106</f>
        <v>0</v>
      </c>
      <c r="Y106" s="5">
        <f>Base!P106</f>
        <v>0</v>
      </c>
      <c r="Z106" s="5">
        <f>Base!R106</f>
        <v>0</v>
      </c>
      <c r="AA106" s="5">
        <f>Base!S106</f>
        <v>0</v>
      </c>
      <c r="AB106" s="5">
        <f>Base!T106</f>
        <v>0</v>
      </c>
      <c r="AC106" s="5">
        <f>Base!U106</f>
        <v>0</v>
      </c>
      <c r="AD106" s="5">
        <f>Base!W106</f>
        <v>0</v>
      </c>
      <c r="AE106" s="5">
        <f>Base!X106</f>
        <v>0</v>
      </c>
      <c r="AF106" s="5">
        <f>Base!Y106</f>
        <v>0</v>
      </c>
      <c r="AG106" s="5">
        <f>Base!Z106</f>
        <v>0</v>
      </c>
      <c r="AH106" s="5">
        <f>Base!AB106</f>
        <v>0</v>
      </c>
      <c r="AI106" s="5">
        <f>Base!AC106</f>
        <v>0</v>
      </c>
      <c r="AJ106" s="5">
        <f>Base!AD106</f>
        <v>0</v>
      </c>
      <c r="AK106" s="5">
        <f>Base!AE106</f>
        <v>0</v>
      </c>
      <c r="AL106" s="45"/>
      <c r="AM106" s="157" t="str">
        <f>Base!DM106</f>
        <v/>
      </c>
    </row>
    <row r="107" spans="1:39" x14ac:dyDescent="0.25">
      <c r="A107" s="200" t="str">
        <f>Base!A107</f>
        <v>Б1.В.ДВ.11</v>
      </c>
      <c r="B107" s="230">
        <f>Base!B107</f>
        <v>0</v>
      </c>
      <c r="C107" s="5" t="str">
        <f ca="1">Base!BG107</f>
        <v/>
      </c>
      <c r="D107" s="5" t="str">
        <f ca="1">Base!BY107</f>
        <v/>
      </c>
      <c r="E107" s="5" t="str">
        <f ca="1">Base!CU107</f>
        <v/>
      </c>
      <c r="F107" s="5" t="str">
        <f ca="1">Base!CJ107</f>
        <v/>
      </c>
      <c r="G107" s="201">
        <f t="shared" si="29"/>
        <v>0</v>
      </c>
      <c r="H107" s="5">
        <f t="shared" si="22"/>
        <v>0</v>
      </c>
      <c r="I107" s="5">
        <f t="shared" si="30"/>
        <v>0</v>
      </c>
      <c r="J107" s="5">
        <f t="shared" si="31"/>
        <v>0</v>
      </c>
      <c r="K107" s="5">
        <f t="shared" si="32"/>
        <v>0</v>
      </c>
      <c r="L107" s="5">
        <f t="shared" si="33"/>
        <v>0</v>
      </c>
      <c r="M107" s="5">
        <f t="shared" si="23"/>
        <v>0</v>
      </c>
      <c r="N107" s="5">
        <f>Base!C107</f>
        <v>0</v>
      </c>
      <c r="O107" s="5">
        <f>Base!D107</f>
        <v>0</v>
      </c>
      <c r="P107" s="5">
        <f>Base!E107</f>
        <v>0</v>
      </c>
      <c r="Q107" s="5">
        <f>Base!F107</f>
        <v>0</v>
      </c>
      <c r="R107" s="5">
        <f>Base!H107</f>
        <v>0</v>
      </c>
      <c r="S107" s="5">
        <f>Base!I107</f>
        <v>0</v>
      </c>
      <c r="T107" s="5">
        <f>Base!J107</f>
        <v>0</v>
      </c>
      <c r="U107" s="5">
        <f>Base!K107</f>
        <v>0</v>
      </c>
      <c r="V107" s="5">
        <f>Base!M107</f>
        <v>0</v>
      </c>
      <c r="W107" s="5">
        <f>Base!N107</f>
        <v>0</v>
      </c>
      <c r="X107" s="5">
        <f>Base!O107</f>
        <v>0</v>
      </c>
      <c r="Y107" s="5">
        <f>Base!P107</f>
        <v>0</v>
      </c>
      <c r="Z107" s="5">
        <f>Base!R107</f>
        <v>0</v>
      </c>
      <c r="AA107" s="5">
        <f>Base!S107</f>
        <v>0</v>
      </c>
      <c r="AB107" s="5">
        <f>Base!T107</f>
        <v>0</v>
      </c>
      <c r="AC107" s="5">
        <f>Base!U107</f>
        <v>0</v>
      </c>
      <c r="AD107" s="5">
        <f>Base!W107</f>
        <v>0</v>
      </c>
      <c r="AE107" s="5">
        <f>Base!X107</f>
        <v>0</v>
      </c>
      <c r="AF107" s="5">
        <f>Base!Y107</f>
        <v>0</v>
      </c>
      <c r="AG107" s="5">
        <f>Base!Z107</f>
        <v>0</v>
      </c>
      <c r="AH107" s="5">
        <f>Base!AB107</f>
        <v>0</v>
      </c>
      <c r="AI107" s="5">
        <f>Base!AC107</f>
        <v>0</v>
      </c>
      <c r="AJ107" s="5">
        <f>Base!AD107</f>
        <v>0</v>
      </c>
      <c r="AK107" s="5">
        <f>Base!AE107</f>
        <v>0</v>
      </c>
      <c r="AL107" s="45"/>
      <c r="AM107" s="157" t="str">
        <f>Base!DM107</f>
        <v/>
      </c>
    </row>
    <row r="108" spans="1:39" x14ac:dyDescent="0.25">
      <c r="A108" s="200" t="str">
        <f>Base!A108</f>
        <v>Б1.В.ДВ.12</v>
      </c>
      <c r="B108" s="230">
        <f>Base!B108</f>
        <v>0</v>
      </c>
      <c r="C108" s="5" t="str">
        <f ca="1">Base!BG108</f>
        <v/>
      </c>
      <c r="D108" s="5" t="str">
        <f ca="1">Base!BY108</f>
        <v/>
      </c>
      <c r="E108" s="5" t="str">
        <f ca="1">Base!CU108</f>
        <v/>
      </c>
      <c r="F108" s="5" t="str">
        <f ca="1">Base!CJ108</f>
        <v/>
      </c>
      <c r="G108" s="201">
        <f t="shared" si="29"/>
        <v>0</v>
      </c>
      <c r="H108" s="5">
        <f t="shared" si="22"/>
        <v>0</v>
      </c>
      <c r="I108" s="5">
        <f t="shared" si="30"/>
        <v>0</v>
      </c>
      <c r="J108" s="5">
        <f t="shared" si="31"/>
        <v>0</v>
      </c>
      <c r="K108" s="5">
        <f t="shared" si="32"/>
        <v>0</v>
      </c>
      <c r="L108" s="5">
        <f t="shared" si="33"/>
        <v>0</v>
      </c>
      <c r="M108" s="5">
        <f t="shared" si="23"/>
        <v>0</v>
      </c>
      <c r="N108" s="5">
        <f>Base!C108</f>
        <v>0</v>
      </c>
      <c r="O108" s="5">
        <f>Base!D108</f>
        <v>0</v>
      </c>
      <c r="P108" s="5">
        <f>Base!E108</f>
        <v>0</v>
      </c>
      <c r="Q108" s="5">
        <f>Base!F108</f>
        <v>0</v>
      </c>
      <c r="R108" s="5">
        <f>Base!H108</f>
        <v>0</v>
      </c>
      <c r="S108" s="5">
        <f>Base!I108</f>
        <v>0</v>
      </c>
      <c r="T108" s="5">
        <f>Base!J108</f>
        <v>0</v>
      </c>
      <c r="U108" s="5">
        <f>Base!K108</f>
        <v>0</v>
      </c>
      <c r="V108" s="5">
        <f>Base!M108</f>
        <v>0</v>
      </c>
      <c r="W108" s="5">
        <f>Base!N108</f>
        <v>0</v>
      </c>
      <c r="X108" s="5">
        <f>Base!O108</f>
        <v>0</v>
      </c>
      <c r="Y108" s="5">
        <f>Base!P108</f>
        <v>0</v>
      </c>
      <c r="Z108" s="5">
        <f>Base!R108</f>
        <v>0</v>
      </c>
      <c r="AA108" s="5">
        <f>Base!S108</f>
        <v>0</v>
      </c>
      <c r="AB108" s="5">
        <f>Base!T108</f>
        <v>0</v>
      </c>
      <c r="AC108" s="5">
        <f>Base!U108</f>
        <v>0</v>
      </c>
      <c r="AD108" s="5">
        <f>Base!W108</f>
        <v>0</v>
      </c>
      <c r="AE108" s="5">
        <f>Base!X108</f>
        <v>0</v>
      </c>
      <c r="AF108" s="5">
        <f>Base!Y108</f>
        <v>0</v>
      </c>
      <c r="AG108" s="5">
        <f>Base!Z108</f>
        <v>0</v>
      </c>
      <c r="AH108" s="5">
        <f>Base!AB108</f>
        <v>0</v>
      </c>
      <c r="AI108" s="5">
        <f>Base!AC108</f>
        <v>0</v>
      </c>
      <c r="AJ108" s="5">
        <f>Base!AD108</f>
        <v>0</v>
      </c>
      <c r="AK108" s="5">
        <f>Base!AE108</f>
        <v>0</v>
      </c>
      <c r="AL108" s="45"/>
      <c r="AM108" s="157" t="str">
        <f>Base!DM108</f>
        <v/>
      </c>
    </row>
    <row r="109" spans="1:39" x14ac:dyDescent="0.25">
      <c r="A109" s="200" t="str">
        <f>Base!A109</f>
        <v>Б1.В.ДВ.13</v>
      </c>
      <c r="B109" s="230">
        <f>Base!B109</f>
        <v>0</v>
      </c>
      <c r="C109" s="5" t="str">
        <f ca="1">Base!BG109</f>
        <v/>
      </c>
      <c r="D109" s="5" t="str">
        <f ca="1">Base!BY109</f>
        <v/>
      </c>
      <c r="E109" s="5" t="str">
        <f ca="1">Base!CU109</f>
        <v/>
      </c>
      <c r="F109" s="5" t="str">
        <f ca="1">Base!CJ109</f>
        <v/>
      </c>
      <c r="G109" s="201">
        <f t="shared" si="29"/>
        <v>0</v>
      </c>
      <c r="H109" s="5">
        <f t="shared" si="22"/>
        <v>0</v>
      </c>
      <c r="I109" s="5">
        <f t="shared" si="30"/>
        <v>0</v>
      </c>
      <c r="J109" s="5">
        <f t="shared" si="31"/>
        <v>0</v>
      </c>
      <c r="K109" s="5">
        <f t="shared" si="32"/>
        <v>0</v>
      </c>
      <c r="L109" s="5">
        <f t="shared" si="33"/>
        <v>0</v>
      </c>
      <c r="M109" s="5">
        <f t="shared" si="23"/>
        <v>0</v>
      </c>
      <c r="N109" s="5">
        <f>Base!C109</f>
        <v>0</v>
      </c>
      <c r="O109" s="5">
        <f>Base!D109</f>
        <v>0</v>
      </c>
      <c r="P109" s="5">
        <f>Base!E109</f>
        <v>0</v>
      </c>
      <c r="Q109" s="5">
        <f>Base!F109</f>
        <v>0</v>
      </c>
      <c r="R109" s="5">
        <f>Base!H109</f>
        <v>0</v>
      </c>
      <c r="S109" s="5">
        <f>Base!I109</f>
        <v>0</v>
      </c>
      <c r="T109" s="5">
        <f>Base!J109</f>
        <v>0</v>
      </c>
      <c r="U109" s="5">
        <f>Base!K109</f>
        <v>0</v>
      </c>
      <c r="V109" s="5">
        <f>Base!M109</f>
        <v>0</v>
      </c>
      <c r="W109" s="5">
        <f>Base!N109</f>
        <v>0</v>
      </c>
      <c r="X109" s="5">
        <f>Base!O109</f>
        <v>0</v>
      </c>
      <c r="Y109" s="5">
        <f>Base!P109</f>
        <v>0</v>
      </c>
      <c r="Z109" s="5">
        <f>Base!R109</f>
        <v>0</v>
      </c>
      <c r="AA109" s="5">
        <f>Base!S109</f>
        <v>0</v>
      </c>
      <c r="AB109" s="5">
        <f>Base!T109</f>
        <v>0</v>
      </c>
      <c r="AC109" s="5">
        <f>Base!U109</f>
        <v>0</v>
      </c>
      <c r="AD109" s="5">
        <f>Base!W109</f>
        <v>0</v>
      </c>
      <c r="AE109" s="5">
        <f>Base!X109</f>
        <v>0</v>
      </c>
      <c r="AF109" s="5">
        <f>Base!Y109</f>
        <v>0</v>
      </c>
      <c r="AG109" s="5">
        <f>Base!Z109</f>
        <v>0</v>
      </c>
      <c r="AH109" s="5">
        <f>Base!AB109</f>
        <v>0</v>
      </c>
      <c r="AI109" s="5">
        <f>Base!AC109</f>
        <v>0</v>
      </c>
      <c r="AJ109" s="5">
        <f>Base!AD109</f>
        <v>0</v>
      </c>
      <c r="AK109" s="5">
        <f>Base!AE109</f>
        <v>0</v>
      </c>
      <c r="AL109" s="45"/>
      <c r="AM109" s="157" t="str">
        <f>Base!DM109</f>
        <v/>
      </c>
    </row>
    <row r="110" spans="1:39" x14ac:dyDescent="0.25">
      <c r="A110" s="200" t="str">
        <f>Base!A110</f>
        <v>Б1.В.ДВ.14</v>
      </c>
      <c r="B110" s="230">
        <f>Base!B110</f>
        <v>0</v>
      </c>
      <c r="C110" s="5" t="str">
        <f ca="1">Base!BG110</f>
        <v/>
      </c>
      <c r="D110" s="5" t="str">
        <f ca="1">Base!BY110</f>
        <v/>
      </c>
      <c r="E110" s="5" t="str">
        <f ca="1">Base!CU110</f>
        <v/>
      </c>
      <c r="F110" s="5" t="str">
        <f ca="1">Base!CJ110</f>
        <v/>
      </c>
      <c r="G110" s="201">
        <f t="shared" si="29"/>
        <v>0</v>
      </c>
      <c r="H110" s="5">
        <f t="shared" si="22"/>
        <v>0</v>
      </c>
      <c r="I110" s="5">
        <f t="shared" si="30"/>
        <v>0</v>
      </c>
      <c r="J110" s="5">
        <f t="shared" si="31"/>
        <v>0</v>
      </c>
      <c r="K110" s="5">
        <f t="shared" si="32"/>
        <v>0</v>
      </c>
      <c r="L110" s="5">
        <f t="shared" si="33"/>
        <v>0</v>
      </c>
      <c r="M110" s="5">
        <f t="shared" si="23"/>
        <v>0</v>
      </c>
      <c r="N110" s="5">
        <f>Base!C110</f>
        <v>0</v>
      </c>
      <c r="O110" s="5">
        <f>Base!D110</f>
        <v>0</v>
      </c>
      <c r="P110" s="5">
        <f>Base!E110</f>
        <v>0</v>
      </c>
      <c r="Q110" s="5">
        <f>Base!F110</f>
        <v>0</v>
      </c>
      <c r="R110" s="5">
        <f>Base!H110</f>
        <v>0</v>
      </c>
      <c r="S110" s="5">
        <f>Base!I110</f>
        <v>0</v>
      </c>
      <c r="T110" s="5">
        <f>Base!J110</f>
        <v>0</v>
      </c>
      <c r="U110" s="5">
        <f>Base!K110</f>
        <v>0</v>
      </c>
      <c r="V110" s="5">
        <f>Base!M110</f>
        <v>0</v>
      </c>
      <c r="W110" s="5">
        <f>Base!N110</f>
        <v>0</v>
      </c>
      <c r="X110" s="5">
        <f>Base!O110</f>
        <v>0</v>
      </c>
      <c r="Y110" s="5">
        <f>Base!P110</f>
        <v>0</v>
      </c>
      <c r="Z110" s="5">
        <f>Base!R110</f>
        <v>0</v>
      </c>
      <c r="AA110" s="5">
        <f>Base!S110</f>
        <v>0</v>
      </c>
      <c r="AB110" s="5">
        <f>Base!T110</f>
        <v>0</v>
      </c>
      <c r="AC110" s="5">
        <f>Base!U110</f>
        <v>0</v>
      </c>
      <c r="AD110" s="5">
        <f>Base!W110</f>
        <v>0</v>
      </c>
      <c r="AE110" s="5">
        <f>Base!X110</f>
        <v>0</v>
      </c>
      <c r="AF110" s="5">
        <f>Base!Y110</f>
        <v>0</v>
      </c>
      <c r="AG110" s="5">
        <f>Base!Z110</f>
        <v>0</v>
      </c>
      <c r="AH110" s="5">
        <f>Base!AB110</f>
        <v>0</v>
      </c>
      <c r="AI110" s="5">
        <f>Base!AC110</f>
        <v>0</v>
      </c>
      <c r="AJ110" s="5">
        <f>Base!AD110</f>
        <v>0</v>
      </c>
      <c r="AK110" s="5">
        <f>Base!AE110</f>
        <v>0</v>
      </c>
      <c r="AL110" s="45"/>
      <c r="AM110" s="157" t="str">
        <f>Base!DM110</f>
        <v/>
      </c>
    </row>
    <row r="111" spans="1:39" x14ac:dyDescent="0.25">
      <c r="A111" s="200" t="str">
        <f>Base!A111</f>
        <v>Б1.В.ДВ.15</v>
      </c>
      <c r="B111" s="230">
        <f>Base!B111</f>
        <v>0</v>
      </c>
      <c r="C111" s="5" t="str">
        <f ca="1">Base!BG111</f>
        <v/>
      </c>
      <c r="D111" s="5" t="str">
        <f ca="1">Base!BY111</f>
        <v/>
      </c>
      <c r="E111" s="5" t="str">
        <f ca="1">Base!CU111</f>
        <v/>
      </c>
      <c r="F111" s="5" t="str">
        <f ca="1">Base!CJ111</f>
        <v/>
      </c>
      <c r="G111" s="201">
        <f t="shared" si="29"/>
        <v>0</v>
      </c>
      <c r="H111" s="5">
        <f t="shared" si="22"/>
        <v>0</v>
      </c>
      <c r="I111" s="5">
        <f t="shared" si="30"/>
        <v>0</v>
      </c>
      <c r="J111" s="5">
        <f t="shared" si="31"/>
        <v>0</v>
      </c>
      <c r="K111" s="5">
        <f t="shared" si="32"/>
        <v>0</v>
      </c>
      <c r="L111" s="5">
        <f t="shared" si="33"/>
        <v>0</v>
      </c>
      <c r="M111" s="5">
        <f t="shared" si="23"/>
        <v>0</v>
      </c>
      <c r="N111" s="5">
        <f>Base!C111</f>
        <v>0</v>
      </c>
      <c r="O111" s="5">
        <f>Base!D111</f>
        <v>0</v>
      </c>
      <c r="P111" s="5">
        <f>Base!E111</f>
        <v>0</v>
      </c>
      <c r="Q111" s="5">
        <f>Base!F111</f>
        <v>0</v>
      </c>
      <c r="R111" s="5">
        <f>Base!H111</f>
        <v>0</v>
      </c>
      <c r="S111" s="5">
        <f>Base!I111</f>
        <v>0</v>
      </c>
      <c r="T111" s="5">
        <f>Base!J111</f>
        <v>0</v>
      </c>
      <c r="U111" s="5">
        <f>Base!K111</f>
        <v>0</v>
      </c>
      <c r="V111" s="5">
        <f>Base!M111</f>
        <v>0</v>
      </c>
      <c r="W111" s="5">
        <f>Base!N111</f>
        <v>0</v>
      </c>
      <c r="X111" s="5">
        <f>Base!O111</f>
        <v>0</v>
      </c>
      <c r="Y111" s="5">
        <f>Base!P111</f>
        <v>0</v>
      </c>
      <c r="Z111" s="5">
        <f>Base!R111</f>
        <v>0</v>
      </c>
      <c r="AA111" s="5">
        <f>Base!S111</f>
        <v>0</v>
      </c>
      <c r="AB111" s="5">
        <f>Base!T111</f>
        <v>0</v>
      </c>
      <c r="AC111" s="5">
        <f>Base!U111</f>
        <v>0</v>
      </c>
      <c r="AD111" s="5">
        <f>Base!W111</f>
        <v>0</v>
      </c>
      <c r="AE111" s="5">
        <f>Base!X111</f>
        <v>0</v>
      </c>
      <c r="AF111" s="5">
        <f>Base!Y111</f>
        <v>0</v>
      </c>
      <c r="AG111" s="5">
        <f>Base!Z111</f>
        <v>0</v>
      </c>
      <c r="AH111" s="5">
        <f>Base!AB111</f>
        <v>0</v>
      </c>
      <c r="AI111" s="5">
        <f>Base!AC111</f>
        <v>0</v>
      </c>
      <c r="AJ111" s="5">
        <f>Base!AD111</f>
        <v>0</v>
      </c>
      <c r="AK111" s="5">
        <f>Base!AE111</f>
        <v>0</v>
      </c>
      <c r="AL111" s="45"/>
      <c r="AM111" s="157" t="str">
        <f>Base!DM111</f>
        <v/>
      </c>
    </row>
    <row r="112" spans="1:39" x14ac:dyDescent="0.25">
      <c r="A112" s="200" t="str">
        <f>Base!A112</f>
        <v>Б1.В.ДВ.16</v>
      </c>
      <c r="B112" s="230">
        <f>Base!B112</f>
        <v>0</v>
      </c>
      <c r="C112" s="5" t="str">
        <f ca="1">Base!BG112</f>
        <v/>
      </c>
      <c r="D112" s="5" t="str">
        <f ca="1">Base!BY112</f>
        <v/>
      </c>
      <c r="E112" s="5" t="str">
        <f ca="1">Base!CU112</f>
        <v/>
      </c>
      <c r="F112" s="5" t="str">
        <f ca="1">Base!CJ112</f>
        <v/>
      </c>
      <c r="G112" s="201">
        <f t="shared" si="29"/>
        <v>0</v>
      </c>
      <c r="H112" s="5">
        <f t="shared" si="22"/>
        <v>0</v>
      </c>
      <c r="I112" s="5">
        <f t="shared" si="30"/>
        <v>0</v>
      </c>
      <c r="J112" s="5">
        <f t="shared" si="31"/>
        <v>0</v>
      </c>
      <c r="K112" s="5">
        <f t="shared" si="32"/>
        <v>0</v>
      </c>
      <c r="L112" s="5">
        <f t="shared" si="33"/>
        <v>0</v>
      </c>
      <c r="M112" s="5">
        <f t="shared" si="23"/>
        <v>0</v>
      </c>
      <c r="N112" s="5">
        <f>Base!C112</f>
        <v>0</v>
      </c>
      <c r="O112" s="5">
        <f>Base!D112</f>
        <v>0</v>
      </c>
      <c r="P112" s="5">
        <f>Base!E112</f>
        <v>0</v>
      </c>
      <c r="Q112" s="5">
        <f>Base!F112</f>
        <v>0</v>
      </c>
      <c r="R112" s="5">
        <f>Base!H112</f>
        <v>0</v>
      </c>
      <c r="S112" s="5">
        <f>Base!I112</f>
        <v>0</v>
      </c>
      <c r="T112" s="5">
        <f>Base!J112</f>
        <v>0</v>
      </c>
      <c r="U112" s="5">
        <f>Base!K112</f>
        <v>0</v>
      </c>
      <c r="V112" s="5">
        <f>Base!M112</f>
        <v>0</v>
      </c>
      <c r="W112" s="5">
        <f>Base!N112</f>
        <v>0</v>
      </c>
      <c r="X112" s="5">
        <f>Base!O112</f>
        <v>0</v>
      </c>
      <c r="Y112" s="5">
        <f>Base!P112</f>
        <v>0</v>
      </c>
      <c r="Z112" s="5">
        <f>Base!R112</f>
        <v>0</v>
      </c>
      <c r="AA112" s="5">
        <f>Base!S112</f>
        <v>0</v>
      </c>
      <c r="AB112" s="5">
        <f>Base!T112</f>
        <v>0</v>
      </c>
      <c r="AC112" s="5">
        <f>Base!U112</f>
        <v>0</v>
      </c>
      <c r="AD112" s="5">
        <f>Base!W112</f>
        <v>0</v>
      </c>
      <c r="AE112" s="5">
        <f>Base!X112</f>
        <v>0</v>
      </c>
      <c r="AF112" s="5">
        <f>Base!Y112</f>
        <v>0</v>
      </c>
      <c r="AG112" s="5">
        <f>Base!Z112</f>
        <v>0</v>
      </c>
      <c r="AH112" s="5">
        <f>Base!AB112</f>
        <v>0</v>
      </c>
      <c r="AI112" s="5">
        <f>Base!AC112</f>
        <v>0</v>
      </c>
      <c r="AJ112" s="5">
        <f>Base!AD112</f>
        <v>0</v>
      </c>
      <c r="AK112" s="5">
        <f>Base!AE112</f>
        <v>0</v>
      </c>
      <c r="AL112" s="45"/>
      <c r="AM112" s="157" t="str">
        <f>Base!DM112</f>
        <v/>
      </c>
    </row>
    <row r="113" spans="1:39" x14ac:dyDescent="0.25">
      <c r="A113" s="200" t="str">
        <f>Base!A113</f>
        <v>Б1.В.ДВ.17</v>
      </c>
      <c r="B113" s="230">
        <f>Base!B113</f>
        <v>0</v>
      </c>
      <c r="C113" s="5" t="str">
        <f ca="1">Base!BG113</f>
        <v/>
      </c>
      <c r="D113" s="5" t="str">
        <f ca="1">Base!BY113</f>
        <v/>
      </c>
      <c r="E113" s="5" t="str">
        <f ca="1">Base!CU113</f>
        <v/>
      </c>
      <c r="F113" s="5" t="str">
        <f ca="1">Base!CJ113</f>
        <v/>
      </c>
      <c r="G113" s="201">
        <f t="shared" si="29"/>
        <v>0</v>
      </c>
      <c r="H113" s="5">
        <f t="shared" si="22"/>
        <v>0</v>
      </c>
      <c r="I113" s="5">
        <f t="shared" si="30"/>
        <v>0</v>
      </c>
      <c r="J113" s="5">
        <f t="shared" si="31"/>
        <v>0</v>
      </c>
      <c r="K113" s="5">
        <f t="shared" si="32"/>
        <v>0</v>
      </c>
      <c r="L113" s="5">
        <f t="shared" si="33"/>
        <v>0</v>
      </c>
      <c r="M113" s="5">
        <f t="shared" si="23"/>
        <v>0</v>
      </c>
      <c r="N113" s="5">
        <f>Base!C113</f>
        <v>0</v>
      </c>
      <c r="O113" s="5">
        <f>Base!D113</f>
        <v>0</v>
      </c>
      <c r="P113" s="5">
        <f>Base!E113</f>
        <v>0</v>
      </c>
      <c r="Q113" s="5">
        <f>Base!F113</f>
        <v>0</v>
      </c>
      <c r="R113" s="5">
        <f>Base!H113</f>
        <v>0</v>
      </c>
      <c r="S113" s="5">
        <f>Base!I113</f>
        <v>0</v>
      </c>
      <c r="T113" s="5">
        <f>Base!J113</f>
        <v>0</v>
      </c>
      <c r="U113" s="5">
        <f>Base!K113</f>
        <v>0</v>
      </c>
      <c r="V113" s="5">
        <f>Base!M113</f>
        <v>0</v>
      </c>
      <c r="W113" s="5">
        <f>Base!N113</f>
        <v>0</v>
      </c>
      <c r="X113" s="5">
        <f>Base!O113</f>
        <v>0</v>
      </c>
      <c r="Y113" s="5">
        <f>Base!P113</f>
        <v>0</v>
      </c>
      <c r="Z113" s="5">
        <f>Base!R113</f>
        <v>0</v>
      </c>
      <c r="AA113" s="5">
        <f>Base!S113</f>
        <v>0</v>
      </c>
      <c r="AB113" s="5">
        <f>Base!T113</f>
        <v>0</v>
      </c>
      <c r="AC113" s="5">
        <f>Base!U113</f>
        <v>0</v>
      </c>
      <c r="AD113" s="5">
        <f>Base!W113</f>
        <v>0</v>
      </c>
      <c r="AE113" s="5">
        <f>Base!X113</f>
        <v>0</v>
      </c>
      <c r="AF113" s="5">
        <f>Base!Y113</f>
        <v>0</v>
      </c>
      <c r="AG113" s="5">
        <f>Base!Z113</f>
        <v>0</v>
      </c>
      <c r="AH113" s="5">
        <f>Base!AB113</f>
        <v>0</v>
      </c>
      <c r="AI113" s="5">
        <f>Base!AC113</f>
        <v>0</v>
      </c>
      <c r="AJ113" s="5">
        <f>Base!AD113</f>
        <v>0</v>
      </c>
      <c r="AK113" s="5">
        <f>Base!AE113</f>
        <v>0</v>
      </c>
      <c r="AL113" s="45"/>
      <c r="AM113" s="157" t="str">
        <f>Base!DM113</f>
        <v/>
      </c>
    </row>
    <row r="114" spans="1:39" x14ac:dyDescent="0.25">
      <c r="A114" s="200" t="str">
        <f>Base!A114</f>
        <v>Б1.В.ДВ.18</v>
      </c>
      <c r="B114" s="230">
        <f>Base!B114</f>
        <v>0</v>
      </c>
      <c r="C114" s="5" t="str">
        <f ca="1">Base!BG114</f>
        <v/>
      </c>
      <c r="D114" s="5" t="str">
        <f ca="1">Base!BY114</f>
        <v/>
      </c>
      <c r="E114" s="5" t="str">
        <f ca="1">Base!CU114</f>
        <v/>
      </c>
      <c r="F114" s="5" t="str">
        <f ca="1">Base!CJ114</f>
        <v/>
      </c>
      <c r="G114" s="201">
        <f t="shared" si="29"/>
        <v>0</v>
      </c>
      <c r="H114" s="5">
        <f t="shared" si="22"/>
        <v>0</v>
      </c>
      <c r="I114" s="5">
        <f t="shared" si="30"/>
        <v>0</v>
      </c>
      <c r="J114" s="5">
        <f t="shared" si="31"/>
        <v>0</v>
      </c>
      <c r="K114" s="5">
        <f t="shared" si="32"/>
        <v>0</v>
      </c>
      <c r="L114" s="5">
        <f t="shared" si="33"/>
        <v>0</v>
      </c>
      <c r="M114" s="5">
        <f t="shared" si="23"/>
        <v>0</v>
      </c>
      <c r="N114" s="5">
        <f>Base!C114</f>
        <v>0</v>
      </c>
      <c r="O114" s="5">
        <f>Base!D114</f>
        <v>0</v>
      </c>
      <c r="P114" s="5">
        <f>Base!E114</f>
        <v>0</v>
      </c>
      <c r="Q114" s="5">
        <f>Base!F114</f>
        <v>0</v>
      </c>
      <c r="R114" s="5">
        <f>Base!H114</f>
        <v>0</v>
      </c>
      <c r="S114" s="5">
        <f>Base!I114</f>
        <v>0</v>
      </c>
      <c r="T114" s="5">
        <f>Base!J114</f>
        <v>0</v>
      </c>
      <c r="U114" s="5">
        <f>Base!K114</f>
        <v>0</v>
      </c>
      <c r="V114" s="5">
        <f>Base!M114</f>
        <v>0</v>
      </c>
      <c r="W114" s="5">
        <f>Base!N114</f>
        <v>0</v>
      </c>
      <c r="X114" s="5">
        <f>Base!O114</f>
        <v>0</v>
      </c>
      <c r="Y114" s="5">
        <f>Base!P114</f>
        <v>0</v>
      </c>
      <c r="Z114" s="5">
        <f>Base!R114</f>
        <v>0</v>
      </c>
      <c r="AA114" s="5">
        <f>Base!S114</f>
        <v>0</v>
      </c>
      <c r="AB114" s="5">
        <f>Base!T114</f>
        <v>0</v>
      </c>
      <c r="AC114" s="5">
        <f>Base!U114</f>
        <v>0</v>
      </c>
      <c r="AD114" s="5">
        <f>Base!W114</f>
        <v>0</v>
      </c>
      <c r="AE114" s="5">
        <f>Base!X114</f>
        <v>0</v>
      </c>
      <c r="AF114" s="5">
        <f>Base!Y114</f>
        <v>0</v>
      </c>
      <c r="AG114" s="5">
        <f>Base!Z114</f>
        <v>0</v>
      </c>
      <c r="AH114" s="5">
        <f>Base!AB114</f>
        <v>0</v>
      </c>
      <c r="AI114" s="5">
        <f>Base!AC114</f>
        <v>0</v>
      </c>
      <c r="AJ114" s="5">
        <f>Base!AD114</f>
        <v>0</v>
      </c>
      <c r="AK114" s="5">
        <f>Base!AE114</f>
        <v>0</v>
      </c>
      <c r="AL114" s="45"/>
      <c r="AM114" s="157" t="str">
        <f>Base!DM114</f>
        <v/>
      </c>
    </row>
    <row r="115" spans="1:39" x14ac:dyDescent="0.25">
      <c r="A115" s="200" t="str">
        <f>Base!A115</f>
        <v>Б1.В.ДВ.19</v>
      </c>
      <c r="B115" s="230">
        <f>Base!B115</f>
        <v>0</v>
      </c>
      <c r="C115" s="5" t="str">
        <f ca="1">Base!BG115</f>
        <v/>
      </c>
      <c r="D115" s="5" t="str">
        <f ca="1">Base!BY115</f>
        <v/>
      </c>
      <c r="E115" s="5" t="str">
        <f ca="1">Base!CU115</f>
        <v/>
      </c>
      <c r="F115" s="5" t="str">
        <f ca="1">Base!CJ115</f>
        <v/>
      </c>
      <c r="G115" s="201">
        <f t="shared" si="29"/>
        <v>0</v>
      </c>
      <c r="H115" s="5">
        <f t="shared" si="22"/>
        <v>0</v>
      </c>
      <c r="I115" s="5">
        <f t="shared" si="30"/>
        <v>0</v>
      </c>
      <c r="J115" s="5">
        <f t="shared" si="31"/>
        <v>0</v>
      </c>
      <c r="K115" s="5">
        <f t="shared" si="32"/>
        <v>0</v>
      </c>
      <c r="L115" s="5">
        <f t="shared" si="33"/>
        <v>0</v>
      </c>
      <c r="M115" s="5">
        <f t="shared" si="23"/>
        <v>0</v>
      </c>
      <c r="N115" s="5">
        <f>Base!C115</f>
        <v>0</v>
      </c>
      <c r="O115" s="5">
        <f>Base!D115</f>
        <v>0</v>
      </c>
      <c r="P115" s="5">
        <f>Base!E115</f>
        <v>0</v>
      </c>
      <c r="Q115" s="5">
        <f>Base!F115</f>
        <v>0</v>
      </c>
      <c r="R115" s="5">
        <f>Base!H115</f>
        <v>0</v>
      </c>
      <c r="S115" s="5">
        <f>Base!I115</f>
        <v>0</v>
      </c>
      <c r="T115" s="5">
        <f>Base!J115</f>
        <v>0</v>
      </c>
      <c r="U115" s="5">
        <f>Base!K115</f>
        <v>0</v>
      </c>
      <c r="V115" s="5">
        <f>Base!M115</f>
        <v>0</v>
      </c>
      <c r="W115" s="5">
        <f>Base!N115</f>
        <v>0</v>
      </c>
      <c r="X115" s="5">
        <f>Base!O115</f>
        <v>0</v>
      </c>
      <c r="Y115" s="5">
        <f>Base!P115</f>
        <v>0</v>
      </c>
      <c r="Z115" s="5">
        <f>Base!R115</f>
        <v>0</v>
      </c>
      <c r="AA115" s="5">
        <f>Base!S115</f>
        <v>0</v>
      </c>
      <c r="AB115" s="5">
        <f>Base!T115</f>
        <v>0</v>
      </c>
      <c r="AC115" s="5">
        <f>Base!U115</f>
        <v>0</v>
      </c>
      <c r="AD115" s="5">
        <f>Base!W115</f>
        <v>0</v>
      </c>
      <c r="AE115" s="5">
        <f>Base!X115</f>
        <v>0</v>
      </c>
      <c r="AF115" s="5">
        <f>Base!Y115</f>
        <v>0</v>
      </c>
      <c r="AG115" s="5">
        <f>Base!Z115</f>
        <v>0</v>
      </c>
      <c r="AH115" s="5">
        <f>Base!AB115</f>
        <v>0</v>
      </c>
      <c r="AI115" s="5">
        <f>Base!AC115</f>
        <v>0</v>
      </c>
      <c r="AJ115" s="5">
        <f>Base!AD115</f>
        <v>0</v>
      </c>
      <c r="AK115" s="5">
        <f>Base!AE115</f>
        <v>0</v>
      </c>
      <c r="AL115" s="45"/>
      <c r="AM115" s="157" t="str">
        <f>Base!DM115</f>
        <v/>
      </c>
    </row>
    <row r="116" spans="1:39" x14ac:dyDescent="0.25">
      <c r="A116" s="200" t="str">
        <f>Base!A116</f>
        <v>Б1.В.ДВ.20</v>
      </c>
      <c r="B116" s="230">
        <f>Base!B116</f>
        <v>0</v>
      </c>
      <c r="C116" s="5" t="str">
        <f ca="1">Base!BG116</f>
        <v/>
      </c>
      <c r="D116" s="5" t="str">
        <f ca="1">Base!BY116</f>
        <v/>
      </c>
      <c r="E116" s="5" t="str">
        <f ca="1">Base!CU116</f>
        <v/>
      </c>
      <c r="F116" s="5" t="str">
        <f ca="1">Base!CJ116</f>
        <v/>
      </c>
      <c r="G116" s="201">
        <f t="shared" si="29"/>
        <v>0</v>
      </c>
      <c r="H116" s="5">
        <f t="shared" si="22"/>
        <v>0</v>
      </c>
      <c r="I116" s="5">
        <f t="shared" si="30"/>
        <v>0</v>
      </c>
      <c r="J116" s="5">
        <f t="shared" si="31"/>
        <v>0</v>
      </c>
      <c r="K116" s="5">
        <f t="shared" si="32"/>
        <v>0</v>
      </c>
      <c r="L116" s="5">
        <f t="shared" si="33"/>
        <v>0</v>
      </c>
      <c r="M116" s="5">
        <f t="shared" si="23"/>
        <v>0</v>
      </c>
      <c r="N116" s="5">
        <f>Base!C116</f>
        <v>0</v>
      </c>
      <c r="O116" s="5">
        <f>Base!D116</f>
        <v>0</v>
      </c>
      <c r="P116" s="5">
        <f>Base!E116</f>
        <v>0</v>
      </c>
      <c r="Q116" s="5">
        <f>Base!F116</f>
        <v>0</v>
      </c>
      <c r="R116" s="5">
        <f>Base!H116</f>
        <v>0</v>
      </c>
      <c r="S116" s="5">
        <f>Base!I116</f>
        <v>0</v>
      </c>
      <c r="T116" s="5">
        <f>Base!J116</f>
        <v>0</v>
      </c>
      <c r="U116" s="5">
        <f>Base!K116</f>
        <v>0</v>
      </c>
      <c r="V116" s="5">
        <f>Base!M116</f>
        <v>0</v>
      </c>
      <c r="W116" s="5">
        <f>Base!N116</f>
        <v>0</v>
      </c>
      <c r="X116" s="5">
        <f>Base!O116</f>
        <v>0</v>
      </c>
      <c r="Y116" s="5">
        <f>Base!P116</f>
        <v>0</v>
      </c>
      <c r="Z116" s="5">
        <f>Base!R116</f>
        <v>0</v>
      </c>
      <c r="AA116" s="5">
        <f>Base!S116</f>
        <v>0</v>
      </c>
      <c r="AB116" s="5">
        <f>Base!T116</f>
        <v>0</v>
      </c>
      <c r="AC116" s="5">
        <f>Base!U116</f>
        <v>0</v>
      </c>
      <c r="AD116" s="5">
        <f>Base!W116</f>
        <v>0</v>
      </c>
      <c r="AE116" s="5">
        <f>Base!X116</f>
        <v>0</v>
      </c>
      <c r="AF116" s="5">
        <f>Base!Y116</f>
        <v>0</v>
      </c>
      <c r="AG116" s="5">
        <f>Base!Z116</f>
        <v>0</v>
      </c>
      <c r="AH116" s="5">
        <f>Base!AB116</f>
        <v>0</v>
      </c>
      <c r="AI116" s="5">
        <f>Base!AC116</f>
        <v>0</v>
      </c>
      <c r="AJ116" s="5">
        <f>Base!AD116</f>
        <v>0</v>
      </c>
      <c r="AK116" s="5">
        <f>Base!AE116</f>
        <v>0</v>
      </c>
      <c r="AL116" s="45"/>
      <c r="AM116" s="157" t="str">
        <f>Base!DM116</f>
        <v/>
      </c>
    </row>
    <row r="117" spans="1:39" ht="2.1" customHeight="1" x14ac:dyDescent="0.25">
      <c r="A117" s="378"/>
      <c r="B117" s="378"/>
      <c r="AL117" s="45"/>
      <c r="AM117" s="157"/>
    </row>
    <row r="118" spans="1:39" ht="2.1" customHeight="1" x14ac:dyDescent="0.25">
      <c r="A118" s="379"/>
      <c r="B118" s="379"/>
      <c r="AL118" s="47"/>
      <c r="AM118" s="169"/>
    </row>
    <row r="119" spans="1:39" ht="2.1" customHeight="1" thickBot="1" x14ac:dyDescent="0.3">
      <c r="A119" s="379"/>
      <c r="B119" s="379"/>
      <c r="AL119" s="184"/>
      <c r="AM119" s="169"/>
    </row>
    <row r="120" spans="1:39" ht="34.5" customHeight="1" thickBot="1" x14ac:dyDescent="0.3">
      <c r="A120" s="375" t="str">
        <f>"Блок "&amp;Base!A120&amp;". Вариативная часть"</f>
        <v>Блок 2 «Практики, в том числе научно-исследовательская работа (НИР)». Вариативная часть</v>
      </c>
      <c r="B120" s="375"/>
      <c r="C120" s="211">
        <f ca="1">COUNT(Base!AQ121:AV129)-COUNTIF(Base!AQ121:AV129,0)</f>
        <v>0</v>
      </c>
      <c r="D120" s="211">
        <f ca="1">COUNT(Base!BI121:BN129)-COUNTIF(Base!BI121:BN129,0)</f>
        <v>6</v>
      </c>
      <c r="E120" s="211">
        <f ca="1">COUNT(Base!CL121:CQ129)</f>
        <v>0</v>
      </c>
      <c r="F120" s="211">
        <f ca="1">COUNT(Base!CA121:CF129)</f>
        <v>0</v>
      </c>
      <c r="G120" s="211">
        <f t="shared" ref="G120:AK120" si="34">SUM(G121:G129)</f>
        <v>48</v>
      </c>
      <c r="H120" s="211">
        <f t="shared" si="34"/>
        <v>1728</v>
      </c>
      <c r="I120" s="211">
        <f t="shared" si="34"/>
        <v>0</v>
      </c>
      <c r="J120" s="211">
        <f t="shared" si="34"/>
        <v>0</v>
      </c>
      <c r="K120" s="211">
        <f t="shared" si="34"/>
        <v>0</v>
      </c>
      <c r="L120" s="211">
        <f t="shared" si="34"/>
        <v>0</v>
      </c>
      <c r="M120" s="211">
        <f t="shared" si="34"/>
        <v>1728</v>
      </c>
      <c r="N120" s="211">
        <f t="shared" si="34"/>
        <v>5</v>
      </c>
      <c r="O120" s="211">
        <f t="shared" si="34"/>
        <v>0</v>
      </c>
      <c r="P120" s="211">
        <f t="shared" si="34"/>
        <v>0</v>
      </c>
      <c r="Q120" s="211">
        <f t="shared" si="34"/>
        <v>0</v>
      </c>
      <c r="R120" s="211">
        <f t="shared" si="34"/>
        <v>9</v>
      </c>
      <c r="S120" s="211">
        <f t="shared" si="34"/>
        <v>0</v>
      </c>
      <c r="T120" s="211">
        <f t="shared" si="34"/>
        <v>0</v>
      </c>
      <c r="U120" s="211">
        <f t="shared" si="34"/>
        <v>0</v>
      </c>
      <c r="V120" s="211">
        <f t="shared" si="34"/>
        <v>10</v>
      </c>
      <c r="W120" s="211">
        <f t="shared" si="34"/>
        <v>0</v>
      </c>
      <c r="X120" s="211">
        <f t="shared" si="34"/>
        <v>0</v>
      </c>
      <c r="Y120" s="211">
        <f t="shared" si="34"/>
        <v>0</v>
      </c>
      <c r="Z120" s="211">
        <f t="shared" si="34"/>
        <v>24</v>
      </c>
      <c r="AA120" s="211">
        <f t="shared" si="34"/>
        <v>0</v>
      </c>
      <c r="AB120" s="211">
        <f t="shared" si="34"/>
        <v>0</v>
      </c>
      <c r="AC120" s="211">
        <f t="shared" si="34"/>
        <v>0</v>
      </c>
      <c r="AD120" s="211">
        <f t="shared" si="34"/>
        <v>0</v>
      </c>
      <c r="AE120" s="211">
        <f t="shared" si="34"/>
        <v>0</v>
      </c>
      <c r="AF120" s="211">
        <f t="shared" si="34"/>
        <v>0</v>
      </c>
      <c r="AG120" s="211">
        <f t="shared" si="34"/>
        <v>0</v>
      </c>
      <c r="AH120" s="211">
        <f t="shared" si="34"/>
        <v>0</v>
      </c>
      <c r="AI120" s="211">
        <f t="shared" si="34"/>
        <v>0</v>
      </c>
      <c r="AJ120" s="211">
        <f t="shared" si="34"/>
        <v>0</v>
      </c>
      <c r="AK120" s="211">
        <f t="shared" si="34"/>
        <v>0</v>
      </c>
      <c r="AL120" s="37"/>
      <c r="AM120" s="169"/>
    </row>
    <row r="121" spans="1:39" ht="22.5" x14ac:dyDescent="0.25">
      <c r="A121" s="233" t="str">
        <f>Base!A121</f>
        <v>Б2.1</v>
      </c>
      <c r="B121" s="234" t="str">
        <f>Base!B121</f>
        <v>Научно-исследовательская работа (НИР)</v>
      </c>
      <c r="C121" s="233" t="str">
        <f ca="1">Base!BG121</f>
        <v/>
      </c>
      <c r="D121" s="233" t="str">
        <f ca="1">Base!BY121</f>
        <v>3*</v>
      </c>
      <c r="E121" s="233" t="str">
        <f ca="1">Base!CU121</f>
        <v/>
      </c>
      <c r="F121" s="233" t="str">
        <f ca="1">Base!CJ121</f>
        <v/>
      </c>
      <c r="G121" s="235">
        <f>N121+R121+V121+Z121+AD121+AH121</f>
        <v>15</v>
      </c>
      <c r="H121" s="233">
        <f t="shared" ref="H121:H135" si="35">G121*36</f>
        <v>540</v>
      </c>
      <c r="I121" s="233">
        <f>SUM(J121:L121)</f>
        <v>0</v>
      </c>
      <c r="J121" s="233">
        <f>O121*$Q$3+S121*$U$3+W121*$Y$3+AA121*$AC$3+AE121*$AG$3+AI121*$AK$3</f>
        <v>0</v>
      </c>
      <c r="K121" s="233">
        <f>P121*$Q$3+T121*$U$3+X121*$Y$3+AB121*$AC$3+AF121*$AG$3+AJ121*$AK$3</f>
        <v>0</v>
      </c>
      <c r="L121" s="233">
        <f>Q121*$Q$3+U121*$U$3+Y121*$Y$3+AC121*$AC$3+AG121*$AG$3+AK121*$AK$3</f>
        <v>0</v>
      </c>
      <c r="M121" s="233">
        <f t="shared" ref="M121:M129" si="36">H121-I121</f>
        <v>540</v>
      </c>
      <c r="N121" s="233">
        <f>Base!C121</f>
        <v>5</v>
      </c>
      <c r="O121" s="233">
        <f>Base!D121</f>
        <v>0</v>
      </c>
      <c r="P121" s="233">
        <f>Base!E121</f>
        <v>0</v>
      </c>
      <c r="Q121" s="233">
        <f>Base!F121</f>
        <v>0</v>
      </c>
      <c r="R121" s="233">
        <f>Base!H121</f>
        <v>0</v>
      </c>
      <c r="S121" s="233">
        <f>Base!I121</f>
        <v>0</v>
      </c>
      <c r="T121" s="233">
        <f>Base!J121</f>
        <v>0</v>
      </c>
      <c r="U121" s="233">
        <f>Base!K121</f>
        <v>0</v>
      </c>
      <c r="V121" s="233">
        <f>Base!M121</f>
        <v>10</v>
      </c>
      <c r="W121" s="233">
        <f>Base!N121</f>
        <v>0</v>
      </c>
      <c r="X121" s="233">
        <f>Base!O121</f>
        <v>0</v>
      </c>
      <c r="Y121" s="233">
        <f>Base!P121</f>
        <v>0</v>
      </c>
      <c r="Z121" s="233">
        <f>Base!R121</f>
        <v>0</v>
      </c>
      <c r="AA121" s="233">
        <f>Base!S121</f>
        <v>0</v>
      </c>
      <c r="AB121" s="233">
        <f>Base!T121</f>
        <v>0</v>
      </c>
      <c r="AC121" s="311">
        <f>Base!U121</f>
        <v>0</v>
      </c>
      <c r="AD121" s="5">
        <f>Base!W121</f>
        <v>0</v>
      </c>
      <c r="AE121" s="5">
        <f>Base!X121</f>
        <v>0</v>
      </c>
      <c r="AF121" s="5">
        <f>Base!Y121</f>
        <v>0</v>
      </c>
      <c r="AG121" s="5">
        <f>Base!Z121</f>
        <v>0</v>
      </c>
      <c r="AH121" s="5">
        <f>Base!AB121</f>
        <v>0</v>
      </c>
      <c r="AI121" s="5">
        <f>Base!AC121</f>
        <v>0</v>
      </c>
      <c r="AJ121" s="5">
        <f>Base!AD121</f>
        <v>0</v>
      </c>
      <c r="AK121" s="5">
        <f>Base!AE121</f>
        <v>0</v>
      </c>
      <c r="AL121" s="45"/>
      <c r="AM121" s="157" t="str">
        <f>Base!DM121</f>
        <v/>
      </c>
    </row>
    <row r="122" spans="1:39" x14ac:dyDescent="0.25">
      <c r="A122" s="5" t="str">
        <f>Base!A122</f>
        <v>Б2.2</v>
      </c>
      <c r="B122" s="230" t="str">
        <f>Base!B122</f>
        <v>P2</v>
      </c>
      <c r="C122" s="5" t="str">
        <f ca="1">Base!BG122</f>
        <v/>
      </c>
      <c r="D122" s="5" t="str">
        <f ca="1">Base!BY122</f>
        <v>2*</v>
      </c>
      <c r="E122" s="5" t="str">
        <f ca="1">Base!CU122</f>
        <v/>
      </c>
      <c r="F122" s="5" t="str">
        <f ca="1">Base!CJ122</f>
        <v/>
      </c>
      <c r="G122" s="201">
        <f t="shared" ref="G122:G129" si="37">N122+R122+V122+Z122+AD122+AH122</f>
        <v>3</v>
      </c>
      <c r="H122" s="5">
        <f t="shared" si="35"/>
        <v>108</v>
      </c>
      <c r="I122" s="5">
        <f t="shared" ref="I122:I129" si="38">SUM(J122:L122)</f>
        <v>0</v>
      </c>
      <c r="J122" s="5">
        <f t="shared" ref="J122:J129" si="39">O122*$Q$3+S122*$U$3+W122*$Y$3+AA122*$AC$3+AE122*$AG$3+AI122*$AK$3</f>
        <v>0</v>
      </c>
      <c r="K122" s="5">
        <f t="shared" ref="K122:K129" si="40">P122*$Q$3+T122*$U$3+X122*$Y$3+AB122*$AC$3+AF122*$AG$3+AJ122*$AK$3</f>
        <v>0</v>
      </c>
      <c r="L122" s="5">
        <f t="shared" ref="L122:L129" si="41">Q122*$Q$3+U122*$U$3+Y122*$Y$3+AC122*$AC$3+AG122*$AG$3+AK122*$AK$3</f>
        <v>0</v>
      </c>
      <c r="M122" s="5">
        <f t="shared" si="36"/>
        <v>108</v>
      </c>
      <c r="N122" s="5">
        <f>Base!C122</f>
        <v>0</v>
      </c>
      <c r="O122" s="5">
        <f>Base!D122</f>
        <v>0</v>
      </c>
      <c r="P122" s="5">
        <f>Base!E122</f>
        <v>0</v>
      </c>
      <c r="Q122" s="5">
        <f>Base!F122</f>
        <v>0</v>
      </c>
      <c r="R122" s="5">
        <f>Base!H122</f>
        <v>3</v>
      </c>
      <c r="S122" s="5">
        <f>Base!I122</f>
        <v>0</v>
      </c>
      <c r="T122" s="5">
        <f>Base!J122</f>
        <v>0</v>
      </c>
      <c r="U122" s="5">
        <f>Base!K122</f>
        <v>0</v>
      </c>
      <c r="V122" s="5">
        <f>Base!M122</f>
        <v>0</v>
      </c>
      <c r="W122" s="5">
        <f>Base!N122</f>
        <v>0</v>
      </c>
      <c r="X122" s="5">
        <f>Base!O122</f>
        <v>0</v>
      </c>
      <c r="Y122" s="5">
        <f>Base!P122</f>
        <v>0</v>
      </c>
      <c r="Z122" s="5">
        <f>Base!R122</f>
        <v>0</v>
      </c>
      <c r="AA122" s="5">
        <f>Base!S122</f>
        <v>0</v>
      </c>
      <c r="AB122" s="5">
        <f>Base!T122</f>
        <v>0</v>
      </c>
      <c r="AC122" s="312">
        <f>Base!U122</f>
        <v>0</v>
      </c>
      <c r="AD122" s="5">
        <f>Base!W122</f>
        <v>0</v>
      </c>
      <c r="AE122" s="5">
        <f>Base!X122</f>
        <v>0</v>
      </c>
      <c r="AF122" s="5">
        <f>Base!Y122</f>
        <v>0</v>
      </c>
      <c r="AG122" s="5">
        <f>Base!Z122</f>
        <v>0</v>
      </c>
      <c r="AH122" s="5">
        <f>Base!AB122</f>
        <v>0</v>
      </c>
      <c r="AI122" s="5">
        <f>Base!AC122</f>
        <v>0</v>
      </c>
      <c r="AJ122" s="5">
        <f>Base!AD122</f>
        <v>0</v>
      </c>
      <c r="AK122" s="5">
        <f>Base!AE122</f>
        <v>0</v>
      </c>
      <c r="AL122" s="45"/>
      <c r="AM122" s="157" t="str">
        <f>Base!DM122</f>
        <v/>
      </c>
    </row>
    <row r="123" spans="1:39" x14ac:dyDescent="0.25">
      <c r="A123" s="5" t="str">
        <f>Base!A123</f>
        <v>Б2.3</v>
      </c>
      <c r="B123" s="230" t="str">
        <f>Base!B123</f>
        <v>P3</v>
      </c>
      <c r="C123" s="5" t="str">
        <f ca="1">Base!BG123</f>
        <v/>
      </c>
      <c r="D123" s="5" t="str">
        <f ca="1">Base!BY123</f>
        <v>2*</v>
      </c>
      <c r="E123" s="5" t="str">
        <f ca="1">Base!CU123</f>
        <v/>
      </c>
      <c r="F123" s="5" t="str">
        <f ca="1">Base!CJ123</f>
        <v/>
      </c>
      <c r="G123" s="201">
        <f t="shared" si="37"/>
        <v>6</v>
      </c>
      <c r="H123" s="5">
        <f t="shared" si="35"/>
        <v>216</v>
      </c>
      <c r="I123" s="5">
        <f t="shared" si="38"/>
        <v>0</v>
      </c>
      <c r="J123" s="5">
        <f t="shared" si="39"/>
        <v>0</v>
      </c>
      <c r="K123" s="5">
        <f t="shared" si="40"/>
        <v>0</v>
      </c>
      <c r="L123" s="5">
        <f t="shared" si="41"/>
        <v>0</v>
      </c>
      <c r="M123" s="5">
        <f t="shared" si="36"/>
        <v>216</v>
      </c>
      <c r="N123" s="5">
        <f>Base!C123</f>
        <v>0</v>
      </c>
      <c r="O123" s="5">
        <f>Base!D123</f>
        <v>0</v>
      </c>
      <c r="P123" s="5">
        <f>Base!E123</f>
        <v>0</v>
      </c>
      <c r="Q123" s="5">
        <f>Base!F123</f>
        <v>0</v>
      </c>
      <c r="R123" s="5">
        <f>Base!H123</f>
        <v>6</v>
      </c>
      <c r="S123" s="5">
        <f>Base!I123</f>
        <v>0</v>
      </c>
      <c r="T123" s="5">
        <f>Base!J123</f>
        <v>0</v>
      </c>
      <c r="U123" s="5">
        <f>Base!K123</f>
        <v>0</v>
      </c>
      <c r="V123" s="5">
        <f>Base!M123</f>
        <v>0</v>
      </c>
      <c r="W123" s="5">
        <f>Base!N123</f>
        <v>0</v>
      </c>
      <c r="X123" s="5">
        <f>Base!O123</f>
        <v>0</v>
      </c>
      <c r="Y123" s="5">
        <f>Base!P123</f>
        <v>0</v>
      </c>
      <c r="Z123" s="5">
        <f>Base!R123</f>
        <v>0</v>
      </c>
      <c r="AA123" s="5">
        <f>Base!S123</f>
        <v>0</v>
      </c>
      <c r="AB123" s="5">
        <f>Base!T123</f>
        <v>0</v>
      </c>
      <c r="AC123" s="312">
        <f>Base!U123</f>
        <v>0</v>
      </c>
      <c r="AD123" s="5">
        <f>Base!W123</f>
        <v>0</v>
      </c>
      <c r="AE123" s="5">
        <f>Base!X123</f>
        <v>0</v>
      </c>
      <c r="AF123" s="5">
        <f>Base!Y123</f>
        <v>0</v>
      </c>
      <c r="AG123" s="5">
        <f>Base!Z123</f>
        <v>0</v>
      </c>
      <c r="AH123" s="5">
        <f>Base!AB123</f>
        <v>0</v>
      </c>
      <c r="AI123" s="5">
        <f>Base!AC123</f>
        <v>0</v>
      </c>
      <c r="AJ123" s="5">
        <f>Base!AD123</f>
        <v>0</v>
      </c>
      <c r="AK123" s="5">
        <f>Base!AE123</f>
        <v>0</v>
      </c>
      <c r="AL123" s="45"/>
      <c r="AM123" s="157" t="str">
        <f>Base!DM123</f>
        <v/>
      </c>
    </row>
    <row r="124" spans="1:39" x14ac:dyDescent="0.25">
      <c r="A124" s="5" t="str">
        <f>Base!A124</f>
        <v>Б2.4</v>
      </c>
      <c r="B124" s="230" t="str">
        <f>Base!B124</f>
        <v>P4</v>
      </c>
      <c r="C124" s="5" t="str">
        <f ca="1">Base!BG124</f>
        <v/>
      </c>
      <c r="D124" s="5" t="str">
        <f ca="1">Base!BY124</f>
        <v>4*</v>
      </c>
      <c r="E124" s="5" t="str">
        <f ca="1">Base!CU124</f>
        <v/>
      </c>
      <c r="F124" s="5" t="str">
        <f ca="1">Base!CJ124</f>
        <v/>
      </c>
      <c r="G124" s="201">
        <f t="shared" si="37"/>
        <v>6</v>
      </c>
      <c r="H124" s="5">
        <f t="shared" si="35"/>
        <v>216</v>
      </c>
      <c r="I124" s="5">
        <f t="shared" si="38"/>
        <v>0</v>
      </c>
      <c r="J124" s="5">
        <f t="shared" si="39"/>
        <v>0</v>
      </c>
      <c r="K124" s="5">
        <f t="shared" si="40"/>
        <v>0</v>
      </c>
      <c r="L124" s="5">
        <f t="shared" si="41"/>
        <v>0</v>
      </c>
      <c r="M124" s="5">
        <f t="shared" si="36"/>
        <v>216</v>
      </c>
      <c r="N124" s="5">
        <f>Base!C124</f>
        <v>0</v>
      </c>
      <c r="O124" s="5">
        <f>Base!D124</f>
        <v>0</v>
      </c>
      <c r="P124" s="5">
        <f>Base!E124</f>
        <v>0</v>
      </c>
      <c r="Q124" s="5">
        <f>Base!F124</f>
        <v>0</v>
      </c>
      <c r="R124" s="5">
        <f>Base!H124</f>
        <v>0</v>
      </c>
      <c r="S124" s="5">
        <f>Base!I124</f>
        <v>0</v>
      </c>
      <c r="T124" s="5">
        <f>Base!J124</f>
        <v>0</v>
      </c>
      <c r="U124" s="5">
        <f>Base!K124</f>
        <v>0</v>
      </c>
      <c r="V124" s="5">
        <f>Base!M124</f>
        <v>0</v>
      </c>
      <c r="W124" s="5">
        <f>Base!N124</f>
        <v>0</v>
      </c>
      <c r="X124" s="5">
        <f>Base!O124</f>
        <v>0</v>
      </c>
      <c r="Y124" s="5">
        <f>Base!P124</f>
        <v>0</v>
      </c>
      <c r="Z124" s="5">
        <f>Base!R124</f>
        <v>6</v>
      </c>
      <c r="AA124" s="5">
        <f>Base!S124</f>
        <v>0</v>
      </c>
      <c r="AB124" s="5">
        <f>Base!T124</f>
        <v>0</v>
      </c>
      <c r="AC124" s="312">
        <f>Base!U124</f>
        <v>0</v>
      </c>
      <c r="AD124" s="5">
        <f>Base!W124</f>
        <v>0</v>
      </c>
      <c r="AE124" s="5">
        <f>Base!X124</f>
        <v>0</v>
      </c>
      <c r="AF124" s="5">
        <f>Base!Y124</f>
        <v>0</v>
      </c>
      <c r="AG124" s="5">
        <f>Base!Z124</f>
        <v>0</v>
      </c>
      <c r="AH124" s="5">
        <f>Base!AB124</f>
        <v>0</v>
      </c>
      <c r="AI124" s="5">
        <f>Base!AC124</f>
        <v>0</v>
      </c>
      <c r="AJ124" s="5">
        <f>Base!AD124</f>
        <v>0</v>
      </c>
      <c r="AK124" s="5">
        <f>Base!AE124</f>
        <v>0</v>
      </c>
      <c r="AL124" s="45"/>
      <c r="AM124" s="157" t="str">
        <f>Base!DM124</f>
        <v/>
      </c>
    </row>
    <row r="125" spans="1:39" x14ac:dyDescent="0.25">
      <c r="A125" s="5" t="str">
        <f>Base!A125</f>
        <v>Б2.5</v>
      </c>
      <c r="B125" s="230" t="str">
        <f>Base!B125</f>
        <v>P5</v>
      </c>
      <c r="C125" s="5" t="str">
        <f ca="1">Base!BG125</f>
        <v/>
      </c>
      <c r="D125" s="5" t="str">
        <f ca="1">Base!BY125</f>
        <v>4*</v>
      </c>
      <c r="E125" s="5" t="str">
        <f ca="1">Base!CU125</f>
        <v/>
      </c>
      <c r="F125" s="5" t="str">
        <f ca="1">Base!CJ125</f>
        <v/>
      </c>
      <c r="G125" s="201">
        <f t="shared" si="37"/>
        <v>6</v>
      </c>
      <c r="H125" s="5">
        <f t="shared" si="35"/>
        <v>216</v>
      </c>
      <c r="I125" s="5">
        <f t="shared" si="38"/>
        <v>0</v>
      </c>
      <c r="J125" s="5">
        <f t="shared" si="39"/>
        <v>0</v>
      </c>
      <c r="K125" s="5">
        <f t="shared" si="40"/>
        <v>0</v>
      </c>
      <c r="L125" s="5">
        <f t="shared" si="41"/>
        <v>0</v>
      </c>
      <c r="M125" s="5">
        <f t="shared" si="36"/>
        <v>216</v>
      </c>
      <c r="N125" s="5">
        <f>Base!C125</f>
        <v>0</v>
      </c>
      <c r="O125" s="5">
        <f>Base!D125</f>
        <v>0</v>
      </c>
      <c r="P125" s="5">
        <f>Base!E125</f>
        <v>0</v>
      </c>
      <c r="Q125" s="5">
        <f>Base!F125</f>
        <v>0</v>
      </c>
      <c r="R125" s="5">
        <f>Base!H125</f>
        <v>0</v>
      </c>
      <c r="S125" s="5">
        <f>Base!I125</f>
        <v>0</v>
      </c>
      <c r="T125" s="5">
        <f>Base!J125</f>
        <v>0</v>
      </c>
      <c r="U125" s="5">
        <f>Base!K125</f>
        <v>0</v>
      </c>
      <c r="V125" s="5">
        <f>Base!M125</f>
        <v>0</v>
      </c>
      <c r="W125" s="5">
        <f>Base!N125</f>
        <v>0</v>
      </c>
      <c r="X125" s="5">
        <f>Base!O125</f>
        <v>0</v>
      </c>
      <c r="Y125" s="5">
        <f>Base!P125</f>
        <v>0</v>
      </c>
      <c r="Z125" s="5">
        <f>Base!R125</f>
        <v>6</v>
      </c>
      <c r="AA125" s="5">
        <f>Base!S125</f>
        <v>0</v>
      </c>
      <c r="AB125" s="5">
        <f>Base!T125</f>
        <v>0</v>
      </c>
      <c r="AC125" s="312">
        <f>Base!U125</f>
        <v>0</v>
      </c>
      <c r="AD125" s="5">
        <f>Base!W125</f>
        <v>0</v>
      </c>
      <c r="AE125" s="5">
        <f>Base!X125</f>
        <v>0</v>
      </c>
      <c r="AF125" s="5">
        <f>Base!Y125</f>
        <v>0</v>
      </c>
      <c r="AG125" s="5">
        <f>Base!Z125</f>
        <v>0</v>
      </c>
      <c r="AH125" s="5">
        <f>Base!AB125</f>
        <v>0</v>
      </c>
      <c r="AI125" s="5">
        <f>Base!AC125</f>
        <v>0</v>
      </c>
      <c r="AJ125" s="5">
        <f>Base!AD125</f>
        <v>0</v>
      </c>
      <c r="AK125" s="5">
        <f>Base!AE125</f>
        <v>0</v>
      </c>
      <c r="AL125" s="45"/>
      <c r="AM125" s="157" t="str">
        <f>Base!DM125</f>
        <v/>
      </c>
    </row>
    <row r="126" spans="1:39" x14ac:dyDescent="0.25">
      <c r="A126" s="5" t="str">
        <f>Base!A126</f>
        <v>Б2.6</v>
      </c>
      <c r="B126" s="230">
        <f>Base!B126</f>
        <v>0</v>
      </c>
      <c r="C126" s="5" t="str">
        <f ca="1">Base!BG126</f>
        <v/>
      </c>
      <c r="D126" s="5" t="str">
        <f ca="1">Base!BY126</f>
        <v/>
      </c>
      <c r="E126" s="5" t="str">
        <f ca="1">Base!CU126</f>
        <v/>
      </c>
      <c r="F126" s="5" t="str">
        <f ca="1">Base!CJ126</f>
        <v/>
      </c>
      <c r="G126" s="201">
        <f t="shared" si="37"/>
        <v>0</v>
      </c>
      <c r="H126" s="5">
        <f t="shared" si="35"/>
        <v>0</v>
      </c>
      <c r="I126" s="5">
        <f t="shared" si="38"/>
        <v>0</v>
      </c>
      <c r="J126" s="5">
        <f t="shared" si="39"/>
        <v>0</v>
      </c>
      <c r="K126" s="5">
        <f t="shared" si="40"/>
        <v>0</v>
      </c>
      <c r="L126" s="5">
        <f t="shared" si="41"/>
        <v>0</v>
      </c>
      <c r="M126" s="5">
        <f t="shared" si="36"/>
        <v>0</v>
      </c>
      <c r="N126" s="5">
        <f>Base!C126</f>
        <v>0</v>
      </c>
      <c r="O126" s="5">
        <f>Base!D126</f>
        <v>0</v>
      </c>
      <c r="P126" s="5">
        <f>Base!E126</f>
        <v>0</v>
      </c>
      <c r="Q126" s="5">
        <f>Base!F126</f>
        <v>0</v>
      </c>
      <c r="R126" s="5">
        <f>Base!H126</f>
        <v>0</v>
      </c>
      <c r="S126" s="5">
        <f>Base!I126</f>
        <v>0</v>
      </c>
      <c r="T126" s="5">
        <f>Base!J126</f>
        <v>0</v>
      </c>
      <c r="U126" s="5">
        <f>Base!K126</f>
        <v>0</v>
      </c>
      <c r="V126" s="5">
        <f>Base!M126</f>
        <v>0</v>
      </c>
      <c r="W126" s="5">
        <f>Base!N126</f>
        <v>0</v>
      </c>
      <c r="X126" s="5">
        <f>Base!O126</f>
        <v>0</v>
      </c>
      <c r="Y126" s="5">
        <f>Base!P126</f>
        <v>0</v>
      </c>
      <c r="Z126" s="5">
        <f>Base!R126</f>
        <v>0</v>
      </c>
      <c r="AA126" s="5">
        <f>Base!S126</f>
        <v>0</v>
      </c>
      <c r="AB126" s="5">
        <f>Base!T126</f>
        <v>0</v>
      </c>
      <c r="AC126" s="312">
        <f>Base!U126</f>
        <v>0</v>
      </c>
      <c r="AD126" s="5">
        <f>Base!W126</f>
        <v>0</v>
      </c>
      <c r="AE126" s="5">
        <f>Base!X126</f>
        <v>0</v>
      </c>
      <c r="AF126" s="5">
        <f>Base!Y126</f>
        <v>0</v>
      </c>
      <c r="AG126" s="5">
        <f>Base!Z126</f>
        <v>0</v>
      </c>
      <c r="AH126" s="5">
        <f>Base!AB126</f>
        <v>0</v>
      </c>
      <c r="AI126" s="5">
        <f>Base!AC126</f>
        <v>0</v>
      </c>
      <c r="AJ126" s="5">
        <f>Base!AD126</f>
        <v>0</v>
      </c>
      <c r="AK126" s="5">
        <f>Base!AE126</f>
        <v>0</v>
      </c>
      <c r="AL126" s="45"/>
      <c r="AM126" s="157" t="str">
        <f>Base!DM126</f>
        <v/>
      </c>
    </row>
    <row r="127" spans="1:39" x14ac:dyDescent="0.25">
      <c r="A127" s="5" t="str">
        <f>Base!A127</f>
        <v>Б2.7</v>
      </c>
      <c r="B127" s="230">
        <f>Base!B127</f>
        <v>0</v>
      </c>
      <c r="C127" s="5" t="str">
        <f ca="1">Base!BG127</f>
        <v/>
      </c>
      <c r="D127" s="5" t="str">
        <f ca="1">Base!BY127</f>
        <v/>
      </c>
      <c r="E127" s="5" t="str">
        <f ca="1">Base!CU127</f>
        <v/>
      </c>
      <c r="F127" s="5" t="str">
        <f ca="1">Base!CJ127</f>
        <v/>
      </c>
      <c r="G127" s="201">
        <f t="shared" si="37"/>
        <v>0</v>
      </c>
      <c r="H127" s="5">
        <f t="shared" si="35"/>
        <v>0</v>
      </c>
      <c r="I127" s="5">
        <f t="shared" si="38"/>
        <v>0</v>
      </c>
      <c r="J127" s="5">
        <f t="shared" si="39"/>
        <v>0</v>
      </c>
      <c r="K127" s="5">
        <f t="shared" si="40"/>
        <v>0</v>
      </c>
      <c r="L127" s="5">
        <f t="shared" si="41"/>
        <v>0</v>
      </c>
      <c r="M127" s="5">
        <f t="shared" si="36"/>
        <v>0</v>
      </c>
      <c r="N127" s="5">
        <f>Base!C127</f>
        <v>0</v>
      </c>
      <c r="O127" s="5">
        <f>Base!D127</f>
        <v>0</v>
      </c>
      <c r="P127" s="5">
        <f>Base!E127</f>
        <v>0</v>
      </c>
      <c r="Q127" s="5">
        <f>Base!F127</f>
        <v>0</v>
      </c>
      <c r="R127" s="5">
        <f>Base!H127</f>
        <v>0</v>
      </c>
      <c r="S127" s="5">
        <f>Base!I127</f>
        <v>0</v>
      </c>
      <c r="T127" s="5">
        <f>Base!J127</f>
        <v>0</v>
      </c>
      <c r="U127" s="5">
        <f>Base!K127</f>
        <v>0</v>
      </c>
      <c r="V127" s="5">
        <f>Base!M127</f>
        <v>0</v>
      </c>
      <c r="W127" s="5">
        <f>Base!N127</f>
        <v>0</v>
      </c>
      <c r="X127" s="5">
        <f>Base!O127</f>
        <v>0</v>
      </c>
      <c r="Y127" s="5">
        <f>Base!P127</f>
        <v>0</v>
      </c>
      <c r="Z127" s="5">
        <f>Base!R127</f>
        <v>0</v>
      </c>
      <c r="AA127" s="5">
        <f>Base!S127</f>
        <v>0</v>
      </c>
      <c r="AB127" s="5">
        <f>Base!T127</f>
        <v>0</v>
      </c>
      <c r="AC127" s="312">
        <f>Base!U127</f>
        <v>0</v>
      </c>
      <c r="AD127" s="5">
        <f>Base!W127</f>
        <v>0</v>
      </c>
      <c r="AE127" s="5">
        <f>Base!X127</f>
        <v>0</v>
      </c>
      <c r="AF127" s="5">
        <f>Base!Y127</f>
        <v>0</v>
      </c>
      <c r="AG127" s="5">
        <f>Base!Z127</f>
        <v>0</v>
      </c>
      <c r="AH127" s="5">
        <f>Base!AB127</f>
        <v>0</v>
      </c>
      <c r="AI127" s="5">
        <f>Base!AC127</f>
        <v>0</v>
      </c>
      <c r="AJ127" s="5">
        <f>Base!AD127</f>
        <v>0</v>
      </c>
      <c r="AK127" s="5">
        <f>Base!AE127</f>
        <v>0</v>
      </c>
      <c r="AL127" s="45"/>
      <c r="AM127" s="157" t="str">
        <f>Base!DM127</f>
        <v/>
      </c>
    </row>
    <row r="128" spans="1:39" x14ac:dyDescent="0.25">
      <c r="A128" s="5" t="str">
        <f>Base!A128</f>
        <v>Б2.8</v>
      </c>
      <c r="B128" s="230">
        <f>Base!B128</f>
        <v>0</v>
      </c>
      <c r="C128" s="5" t="str">
        <f ca="1">Base!BG128</f>
        <v/>
      </c>
      <c r="D128" s="5" t="str">
        <f ca="1">Base!BY128</f>
        <v/>
      </c>
      <c r="E128" s="5" t="str">
        <f ca="1">Base!CU128</f>
        <v/>
      </c>
      <c r="F128" s="5" t="str">
        <f ca="1">Base!CJ128</f>
        <v/>
      </c>
      <c r="G128" s="201">
        <f t="shared" si="37"/>
        <v>0</v>
      </c>
      <c r="H128" s="5">
        <f t="shared" si="35"/>
        <v>0</v>
      </c>
      <c r="I128" s="5">
        <f t="shared" si="38"/>
        <v>0</v>
      </c>
      <c r="J128" s="5">
        <f t="shared" si="39"/>
        <v>0</v>
      </c>
      <c r="K128" s="5">
        <f t="shared" si="40"/>
        <v>0</v>
      </c>
      <c r="L128" s="5">
        <f t="shared" si="41"/>
        <v>0</v>
      </c>
      <c r="M128" s="5">
        <f t="shared" si="36"/>
        <v>0</v>
      </c>
      <c r="N128" s="5">
        <f>Base!C128</f>
        <v>0</v>
      </c>
      <c r="O128" s="5">
        <f>Base!D128</f>
        <v>0</v>
      </c>
      <c r="P128" s="5">
        <f>Base!E128</f>
        <v>0</v>
      </c>
      <c r="Q128" s="5">
        <f>Base!F128</f>
        <v>0</v>
      </c>
      <c r="R128" s="5">
        <f>Base!H128</f>
        <v>0</v>
      </c>
      <c r="S128" s="5">
        <f>Base!I128</f>
        <v>0</v>
      </c>
      <c r="T128" s="5">
        <f>Base!J128</f>
        <v>0</v>
      </c>
      <c r="U128" s="5">
        <f>Base!K128</f>
        <v>0</v>
      </c>
      <c r="V128" s="5">
        <f>Base!M128</f>
        <v>0</v>
      </c>
      <c r="W128" s="5">
        <f>Base!N128</f>
        <v>0</v>
      </c>
      <c r="X128" s="5">
        <f>Base!O128</f>
        <v>0</v>
      </c>
      <c r="Y128" s="5">
        <f>Base!P128</f>
        <v>0</v>
      </c>
      <c r="Z128" s="5">
        <f>Base!R128</f>
        <v>0</v>
      </c>
      <c r="AA128" s="5">
        <f>Base!S128</f>
        <v>0</v>
      </c>
      <c r="AB128" s="5">
        <f>Base!T128</f>
        <v>0</v>
      </c>
      <c r="AC128" s="312">
        <f>Base!U128</f>
        <v>0</v>
      </c>
      <c r="AD128" s="5">
        <f>Base!W128</f>
        <v>0</v>
      </c>
      <c r="AE128" s="5">
        <f>Base!X128</f>
        <v>0</v>
      </c>
      <c r="AF128" s="5">
        <f>Base!Y128</f>
        <v>0</v>
      </c>
      <c r="AG128" s="5">
        <f>Base!Z128</f>
        <v>0</v>
      </c>
      <c r="AH128" s="5">
        <f>Base!AB128</f>
        <v>0</v>
      </c>
      <c r="AI128" s="5">
        <f>Base!AC128</f>
        <v>0</v>
      </c>
      <c r="AJ128" s="5">
        <f>Base!AD128</f>
        <v>0</v>
      </c>
      <c r="AK128" s="5">
        <f>Base!AE128</f>
        <v>0</v>
      </c>
      <c r="AL128" s="45"/>
      <c r="AM128" s="157" t="str">
        <f>Base!DM128</f>
        <v/>
      </c>
    </row>
    <row r="129" spans="1:39" x14ac:dyDescent="0.25">
      <c r="A129" s="5" t="str">
        <f>Base!A129</f>
        <v>Б2.6</v>
      </c>
      <c r="B129" s="230" t="str">
        <f>Base!B129</f>
        <v>Преддипломная практика</v>
      </c>
      <c r="C129" s="5" t="str">
        <f ca="1">Base!BG129</f>
        <v/>
      </c>
      <c r="D129" s="5" t="str">
        <f ca="1">Base!BY129</f>
        <v>4*</v>
      </c>
      <c r="E129" s="5" t="str">
        <f ca="1">Base!CU129</f>
        <v/>
      </c>
      <c r="F129" s="5" t="str">
        <f ca="1">Base!CJ129</f>
        <v/>
      </c>
      <c r="G129" s="201">
        <f t="shared" si="37"/>
        <v>12</v>
      </c>
      <c r="H129" s="5">
        <f t="shared" si="35"/>
        <v>432</v>
      </c>
      <c r="I129" s="5">
        <f t="shared" si="38"/>
        <v>0</v>
      </c>
      <c r="J129" s="5">
        <f t="shared" si="39"/>
        <v>0</v>
      </c>
      <c r="K129" s="5">
        <f t="shared" si="40"/>
        <v>0</v>
      </c>
      <c r="L129" s="5">
        <f t="shared" si="41"/>
        <v>0</v>
      </c>
      <c r="M129" s="5">
        <f t="shared" si="36"/>
        <v>432</v>
      </c>
      <c r="N129" s="5">
        <f>Base!C129</f>
        <v>0</v>
      </c>
      <c r="O129" s="5">
        <f>Base!D129</f>
        <v>0</v>
      </c>
      <c r="P129" s="5">
        <f>Base!E129</f>
        <v>0</v>
      </c>
      <c r="Q129" s="5">
        <f>Base!F129</f>
        <v>0</v>
      </c>
      <c r="R129" s="5">
        <f>Base!H129</f>
        <v>0</v>
      </c>
      <c r="S129" s="5">
        <f>Base!I129</f>
        <v>0</v>
      </c>
      <c r="T129" s="5">
        <f>Base!J129</f>
        <v>0</v>
      </c>
      <c r="U129" s="5">
        <f>Base!K129</f>
        <v>0</v>
      </c>
      <c r="V129" s="5">
        <f>Base!M129</f>
        <v>0</v>
      </c>
      <c r="W129" s="5">
        <f>Base!N129</f>
        <v>0</v>
      </c>
      <c r="X129" s="5">
        <f>Base!O129</f>
        <v>0</v>
      </c>
      <c r="Y129" s="5">
        <f>Base!P129</f>
        <v>0</v>
      </c>
      <c r="Z129" s="5">
        <f>Base!R129</f>
        <v>12</v>
      </c>
      <c r="AA129" s="5">
        <f>Base!S129</f>
        <v>0</v>
      </c>
      <c r="AB129" s="5">
        <f>Base!T129</f>
        <v>0</v>
      </c>
      <c r="AC129" s="312">
        <f>Base!U129</f>
        <v>0</v>
      </c>
      <c r="AD129" s="5">
        <f>Base!W129</f>
        <v>0</v>
      </c>
      <c r="AE129" s="5">
        <f>Base!X129</f>
        <v>0</v>
      </c>
      <c r="AF129" s="5">
        <f>Base!Y129</f>
        <v>0</v>
      </c>
      <c r="AG129" s="5">
        <f>Base!Z129</f>
        <v>0</v>
      </c>
      <c r="AH129" s="5">
        <f>Base!AB129</f>
        <v>0</v>
      </c>
      <c r="AI129" s="5">
        <f>Base!AC129</f>
        <v>0</v>
      </c>
      <c r="AJ129" s="5">
        <f>Base!AD129</f>
        <v>0</v>
      </c>
      <c r="AK129" s="5">
        <f>Base!AE129</f>
        <v>0</v>
      </c>
      <c r="AL129" s="45"/>
      <c r="AM129" s="157" t="str">
        <f>Base!DM129</f>
        <v/>
      </c>
    </row>
    <row r="130" spans="1:39" ht="6" customHeight="1" thickBot="1" x14ac:dyDescent="0.3">
      <c r="A130" s="379"/>
      <c r="B130" s="379"/>
      <c r="AD130" s="296"/>
      <c r="AE130" s="296"/>
      <c r="AF130" s="296"/>
      <c r="AG130" s="296"/>
      <c r="AH130" s="296"/>
      <c r="AI130" s="296"/>
      <c r="AJ130" s="296"/>
      <c r="AK130" s="296"/>
      <c r="AL130" s="47"/>
      <c r="AM130" s="169"/>
    </row>
    <row r="131" spans="1:39" ht="27" customHeight="1" thickBot="1" x14ac:dyDescent="0.3">
      <c r="A131" s="375" t="str">
        <f>"Блок "&amp;Base!A131&amp;". Базовая часть"</f>
        <v>Блок 3 «Государственная итоговая аттестация». Базовая часть</v>
      </c>
      <c r="B131" s="375"/>
      <c r="C131" s="211">
        <f ca="1">COUNT(Base!AQ132:AV135)-COUNTIF(Base!AQ132:AV135,0)</f>
        <v>0</v>
      </c>
      <c r="D131" s="211">
        <f ca="1">COUNT(Base!BI132:BN135)-COUNTIF(Base!BI132:BN135,0)</f>
        <v>1</v>
      </c>
      <c r="E131" s="211">
        <f ca="1">COUNT(Base!CL132:CQ135)</f>
        <v>0</v>
      </c>
      <c r="F131" s="211">
        <f ca="1">COUNT(Base!CA132:CF135)</f>
        <v>0</v>
      </c>
      <c r="G131" s="211">
        <f t="shared" ref="G131:AK131" si="42">SUM(G132:G135)</f>
        <v>6</v>
      </c>
      <c r="H131" s="211">
        <f t="shared" si="42"/>
        <v>216</v>
      </c>
      <c r="I131" s="211">
        <f t="shared" si="42"/>
        <v>0</v>
      </c>
      <c r="J131" s="211">
        <f t="shared" si="42"/>
        <v>0</v>
      </c>
      <c r="K131" s="211">
        <f t="shared" si="42"/>
        <v>0</v>
      </c>
      <c r="L131" s="211">
        <f t="shared" si="42"/>
        <v>0</v>
      </c>
      <c r="M131" s="211">
        <f t="shared" si="42"/>
        <v>216</v>
      </c>
      <c r="N131" s="211">
        <f t="shared" si="42"/>
        <v>0</v>
      </c>
      <c r="O131" s="211">
        <f t="shared" si="42"/>
        <v>0</v>
      </c>
      <c r="P131" s="211">
        <f t="shared" si="42"/>
        <v>0</v>
      </c>
      <c r="Q131" s="211">
        <f t="shared" si="42"/>
        <v>0</v>
      </c>
      <c r="R131" s="211">
        <f t="shared" si="42"/>
        <v>0</v>
      </c>
      <c r="S131" s="211">
        <f t="shared" si="42"/>
        <v>0</v>
      </c>
      <c r="T131" s="211">
        <f t="shared" si="42"/>
        <v>0</v>
      </c>
      <c r="U131" s="211">
        <f t="shared" si="42"/>
        <v>0</v>
      </c>
      <c r="V131" s="211">
        <f t="shared" si="42"/>
        <v>0</v>
      </c>
      <c r="W131" s="211">
        <f t="shared" si="42"/>
        <v>0</v>
      </c>
      <c r="X131" s="211">
        <f t="shared" si="42"/>
        <v>0</v>
      </c>
      <c r="Y131" s="211">
        <f t="shared" si="42"/>
        <v>0</v>
      </c>
      <c r="Z131" s="211">
        <f t="shared" si="42"/>
        <v>6</v>
      </c>
      <c r="AA131" s="211">
        <f t="shared" si="42"/>
        <v>0</v>
      </c>
      <c r="AB131" s="211">
        <f t="shared" si="42"/>
        <v>0</v>
      </c>
      <c r="AC131" s="211">
        <f t="shared" si="42"/>
        <v>0</v>
      </c>
      <c r="AD131" s="211">
        <f t="shared" si="42"/>
        <v>0</v>
      </c>
      <c r="AE131" s="211">
        <f t="shared" si="42"/>
        <v>0</v>
      </c>
      <c r="AF131" s="211">
        <f t="shared" si="42"/>
        <v>0</v>
      </c>
      <c r="AG131" s="211">
        <f t="shared" si="42"/>
        <v>0</v>
      </c>
      <c r="AH131" s="211">
        <f t="shared" si="42"/>
        <v>0</v>
      </c>
      <c r="AI131" s="211">
        <f t="shared" si="42"/>
        <v>0</v>
      </c>
      <c r="AJ131" s="211">
        <f t="shared" si="42"/>
        <v>0</v>
      </c>
      <c r="AK131" s="211">
        <f t="shared" si="42"/>
        <v>0</v>
      </c>
      <c r="AL131" s="37"/>
      <c r="AM131" s="169"/>
    </row>
    <row r="132" spans="1:39" ht="22.5" x14ac:dyDescent="0.25">
      <c r="A132" s="233" t="str">
        <f>Base!A132</f>
        <v>Б3.1</v>
      </c>
      <c r="B132" s="234" t="str">
        <f>Base!B132</f>
        <v>Подготовка и защита выпускной квалификационной работы</v>
      </c>
      <c r="C132" s="233" t="str">
        <f ca="1">Base!BG132</f>
        <v/>
      </c>
      <c r="D132" s="233" t="str">
        <f ca="1">Base!BY132</f>
        <v>4*</v>
      </c>
      <c r="E132" s="233" t="str">
        <f ca="1">Base!CU132</f>
        <v/>
      </c>
      <c r="F132" s="233" t="str">
        <f ca="1">Base!CJ132</f>
        <v/>
      </c>
      <c r="G132" s="235">
        <f>N132+R132+V132+Z132+AD132+AH132</f>
        <v>6</v>
      </c>
      <c r="H132" s="233">
        <f t="shared" si="35"/>
        <v>216</v>
      </c>
      <c r="I132" s="233">
        <f>SUM(J132:L132)</f>
        <v>0</v>
      </c>
      <c r="J132" s="233">
        <f t="shared" ref="J132:L135" si="43">O132*$Q$3+S132*$U$3+W132*$Y$3+AA132*$AC$3+AE132*$AG$3+AI132*$AK$3</f>
        <v>0</v>
      </c>
      <c r="K132" s="233">
        <f t="shared" si="43"/>
        <v>0</v>
      </c>
      <c r="L132" s="233">
        <f t="shared" si="43"/>
        <v>0</v>
      </c>
      <c r="M132" s="233">
        <f>H132-I132</f>
        <v>216</v>
      </c>
      <c r="N132" s="233">
        <f>Base!C132</f>
        <v>0</v>
      </c>
      <c r="O132" s="233">
        <f>Base!D132</f>
        <v>0</v>
      </c>
      <c r="P132" s="233">
        <f>Base!E132</f>
        <v>0</v>
      </c>
      <c r="Q132" s="233">
        <f>Base!F132</f>
        <v>0</v>
      </c>
      <c r="R132" s="233">
        <f>Base!H132</f>
        <v>0</v>
      </c>
      <c r="S132" s="233">
        <f>Base!I132</f>
        <v>0</v>
      </c>
      <c r="T132" s="233">
        <f>Base!J132</f>
        <v>0</v>
      </c>
      <c r="U132" s="233">
        <f>Base!K132</f>
        <v>0</v>
      </c>
      <c r="V132" s="233">
        <f>Base!M132</f>
        <v>0</v>
      </c>
      <c r="W132" s="233">
        <f>Base!N132</f>
        <v>0</v>
      </c>
      <c r="X132" s="233">
        <f>Base!O132</f>
        <v>0</v>
      </c>
      <c r="Y132" s="233">
        <f>Base!P132</f>
        <v>0</v>
      </c>
      <c r="Z132" s="233">
        <f>Base!R132</f>
        <v>6</v>
      </c>
      <c r="AA132" s="233">
        <f>Base!S132</f>
        <v>0</v>
      </c>
      <c r="AB132" s="233">
        <f>Base!T132</f>
        <v>0</v>
      </c>
      <c r="AC132" s="311">
        <f>Base!U132</f>
        <v>0</v>
      </c>
      <c r="AD132" s="5">
        <f>Base!W132</f>
        <v>0</v>
      </c>
      <c r="AE132" s="5">
        <f>Base!X132</f>
        <v>0</v>
      </c>
      <c r="AF132" s="5">
        <f>Base!Y132</f>
        <v>0</v>
      </c>
      <c r="AG132" s="5">
        <f>Base!Z132</f>
        <v>0</v>
      </c>
      <c r="AH132" s="5">
        <f>Base!AB132</f>
        <v>0</v>
      </c>
      <c r="AI132" s="5">
        <f>Base!AC132</f>
        <v>0</v>
      </c>
      <c r="AJ132" s="5">
        <f>Base!AD132</f>
        <v>0</v>
      </c>
      <c r="AK132" s="5">
        <f>Base!AE132</f>
        <v>0</v>
      </c>
      <c r="AL132" s="45"/>
      <c r="AM132" s="157" t="str">
        <f>Base!DM132</f>
        <v/>
      </c>
    </row>
    <row r="133" spans="1:39" x14ac:dyDescent="0.25">
      <c r="A133" s="5" t="str">
        <f>Base!A133</f>
        <v>Б3.2</v>
      </c>
      <c r="B133" s="230">
        <f>Base!B133</f>
        <v>0</v>
      </c>
      <c r="C133" s="5" t="str">
        <f ca="1">Base!BG133</f>
        <v/>
      </c>
      <c r="D133" s="5" t="str">
        <f ca="1">Base!BY133</f>
        <v/>
      </c>
      <c r="E133" s="5" t="str">
        <f ca="1">Base!CU133</f>
        <v/>
      </c>
      <c r="F133" s="5" t="str">
        <f ca="1">Base!CJ133</f>
        <v/>
      </c>
      <c r="G133" s="201">
        <f>N133+R133+V133+Z133+AD133+AH133</f>
        <v>0</v>
      </c>
      <c r="H133" s="5">
        <f t="shared" si="35"/>
        <v>0</v>
      </c>
      <c r="I133" s="5">
        <f>SUM(J133:L133)</f>
        <v>0</v>
      </c>
      <c r="J133" s="5">
        <f t="shared" si="43"/>
        <v>0</v>
      </c>
      <c r="K133" s="5">
        <f t="shared" si="43"/>
        <v>0</v>
      </c>
      <c r="L133" s="5">
        <f t="shared" si="43"/>
        <v>0</v>
      </c>
      <c r="M133" s="5">
        <f>H133-I133</f>
        <v>0</v>
      </c>
      <c r="N133" s="5">
        <f>Base!C133</f>
        <v>0</v>
      </c>
      <c r="O133" s="5">
        <f>Base!D133</f>
        <v>0</v>
      </c>
      <c r="P133" s="5">
        <f>Base!E133</f>
        <v>0</v>
      </c>
      <c r="Q133" s="5">
        <f>Base!F133</f>
        <v>0</v>
      </c>
      <c r="R133" s="5">
        <f>Base!H133</f>
        <v>0</v>
      </c>
      <c r="S133" s="5">
        <f>Base!I133</f>
        <v>0</v>
      </c>
      <c r="T133" s="5">
        <f>Base!J133</f>
        <v>0</v>
      </c>
      <c r="U133" s="5">
        <f>Base!K133</f>
        <v>0</v>
      </c>
      <c r="V133" s="5">
        <f>Base!M133</f>
        <v>0</v>
      </c>
      <c r="W133" s="5">
        <f>Base!N133</f>
        <v>0</v>
      </c>
      <c r="X133" s="5">
        <f>Base!O133</f>
        <v>0</v>
      </c>
      <c r="Y133" s="5">
        <f>Base!P133</f>
        <v>0</v>
      </c>
      <c r="Z133" s="5">
        <f>Base!R133</f>
        <v>0</v>
      </c>
      <c r="AA133" s="5">
        <f>Base!S133</f>
        <v>0</v>
      </c>
      <c r="AB133" s="5">
        <f>Base!T133</f>
        <v>0</v>
      </c>
      <c r="AC133" s="312">
        <f>Base!U133</f>
        <v>0</v>
      </c>
      <c r="AD133" s="5">
        <f>Base!W133</f>
        <v>0</v>
      </c>
      <c r="AE133" s="5">
        <f>Base!X133</f>
        <v>0</v>
      </c>
      <c r="AF133" s="5">
        <f>Base!Y133</f>
        <v>0</v>
      </c>
      <c r="AG133" s="5">
        <f>Base!Z133</f>
        <v>0</v>
      </c>
      <c r="AH133" s="5">
        <f>Base!AB133</f>
        <v>0</v>
      </c>
      <c r="AI133" s="5">
        <f>Base!AC133</f>
        <v>0</v>
      </c>
      <c r="AJ133" s="5">
        <f>Base!AD133</f>
        <v>0</v>
      </c>
      <c r="AK133" s="5">
        <f>Base!AE133</f>
        <v>0</v>
      </c>
      <c r="AL133" s="45"/>
      <c r="AM133" s="157" t="str">
        <f>Base!DM133</f>
        <v/>
      </c>
    </row>
    <row r="134" spans="1:39" x14ac:dyDescent="0.25">
      <c r="A134" s="5" t="str">
        <f>Base!A134</f>
        <v>Б3.3</v>
      </c>
      <c r="B134" s="230">
        <f>Base!B134</f>
        <v>0</v>
      </c>
      <c r="C134" s="5" t="str">
        <f ca="1">Base!BG134</f>
        <v/>
      </c>
      <c r="D134" s="5" t="str">
        <f ca="1">Base!BY134</f>
        <v/>
      </c>
      <c r="E134" s="5" t="str">
        <f ca="1">Base!CU134</f>
        <v/>
      </c>
      <c r="F134" s="5" t="str">
        <f ca="1">Base!CJ134</f>
        <v/>
      </c>
      <c r="G134" s="201">
        <f>N134+R134+V134+Z134+AD134+AH134</f>
        <v>0</v>
      </c>
      <c r="H134" s="5">
        <f t="shared" si="35"/>
        <v>0</v>
      </c>
      <c r="I134" s="5">
        <f>SUM(J134:L134)</f>
        <v>0</v>
      </c>
      <c r="J134" s="5">
        <f t="shared" si="43"/>
        <v>0</v>
      </c>
      <c r="K134" s="5">
        <f t="shared" si="43"/>
        <v>0</v>
      </c>
      <c r="L134" s="5">
        <f t="shared" si="43"/>
        <v>0</v>
      </c>
      <c r="M134" s="5">
        <f>H134-I134</f>
        <v>0</v>
      </c>
      <c r="N134" s="5">
        <f>Base!C134</f>
        <v>0</v>
      </c>
      <c r="O134" s="5">
        <f>Base!D134</f>
        <v>0</v>
      </c>
      <c r="P134" s="5">
        <f>Base!E134</f>
        <v>0</v>
      </c>
      <c r="Q134" s="5">
        <f>Base!F134</f>
        <v>0</v>
      </c>
      <c r="R134" s="5">
        <f>Base!H134</f>
        <v>0</v>
      </c>
      <c r="S134" s="5">
        <f>Base!I134</f>
        <v>0</v>
      </c>
      <c r="T134" s="5">
        <f>Base!J134</f>
        <v>0</v>
      </c>
      <c r="U134" s="5">
        <f>Base!K134</f>
        <v>0</v>
      </c>
      <c r="V134" s="5">
        <f>Base!M134</f>
        <v>0</v>
      </c>
      <c r="W134" s="5">
        <f>Base!N134</f>
        <v>0</v>
      </c>
      <c r="X134" s="5">
        <f>Base!O134</f>
        <v>0</v>
      </c>
      <c r="Y134" s="5">
        <f>Base!P134</f>
        <v>0</v>
      </c>
      <c r="Z134" s="5">
        <f>Base!R134</f>
        <v>0</v>
      </c>
      <c r="AA134" s="5">
        <f>Base!S134</f>
        <v>0</v>
      </c>
      <c r="AB134" s="5">
        <f>Base!T134</f>
        <v>0</v>
      </c>
      <c r="AC134" s="312">
        <f>Base!U134</f>
        <v>0</v>
      </c>
      <c r="AD134" s="5">
        <f>Base!W134</f>
        <v>0</v>
      </c>
      <c r="AE134" s="5">
        <f>Base!X134</f>
        <v>0</v>
      </c>
      <c r="AF134" s="5">
        <f>Base!Y134</f>
        <v>0</v>
      </c>
      <c r="AG134" s="5">
        <f>Base!Z134</f>
        <v>0</v>
      </c>
      <c r="AH134" s="5">
        <f>Base!AB134</f>
        <v>0</v>
      </c>
      <c r="AI134" s="5">
        <f>Base!AC134</f>
        <v>0</v>
      </c>
      <c r="AJ134" s="5">
        <f>Base!AD134</f>
        <v>0</v>
      </c>
      <c r="AK134" s="5">
        <f>Base!AE134</f>
        <v>0</v>
      </c>
      <c r="AL134" s="45"/>
      <c r="AM134" s="157" t="str">
        <f>Base!DM134</f>
        <v/>
      </c>
    </row>
    <row r="135" spans="1:39" x14ac:dyDescent="0.25">
      <c r="A135" s="5" t="str">
        <f>Base!A135</f>
        <v>Б3.4</v>
      </c>
      <c r="B135" s="230">
        <f>Base!B135</f>
        <v>0</v>
      </c>
      <c r="C135" s="5" t="str">
        <f ca="1">Base!BG135</f>
        <v/>
      </c>
      <c r="D135" s="5" t="str">
        <f ca="1">Base!BY135</f>
        <v/>
      </c>
      <c r="E135" s="5" t="str">
        <f ca="1">Base!CU135</f>
        <v/>
      </c>
      <c r="F135" s="5" t="str">
        <f ca="1">Base!CJ135</f>
        <v/>
      </c>
      <c r="G135" s="201">
        <f>N135+R135+V135+Z135+AD135+AH135</f>
        <v>0</v>
      </c>
      <c r="H135" s="5">
        <f t="shared" si="35"/>
        <v>0</v>
      </c>
      <c r="I135" s="5">
        <f>SUM(J135:L135)</f>
        <v>0</v>
      </c>
      <c r="J135" s="5">
        <f t="shared" si="43"/>
        <v>0</v>
      </c>
      <c r="K135" s="5">
        <f t="shared" si="43"/>
        <v>0</v>
      </c>
      <c r="L135" s="5">
        <f t="shared" si="43"/>
        <v>0</v>
      </c>
      <c r="M135" s="5">
        <f>H135-I135</f>
        <v>0</v>
      </c>
      <c r="N135" s="5">
        <f>Base!C135</f>
        <v>0</v>
      </c>
      <c r="O135" s="5">
        <f>Base!D135</f>
        <v>0</v>
      </c>
      <c r="P135" s="5">
        <f>Base!E135</f>
        <v>0</v>
      </c>
      <c r="Q135" s="5">
        <f>Base!F135</f>
        <v>0</v>
      </c>
      <c r="R135" s="5">
        <f>Base!H135</f>
        <v>0</v>
      </c>
      <c r="S135" s="5">
        <f>Base!I135</f>
        <v>0</v>
      </c>
      <c r="T135" s="5">
        <f>Base!J135</f>
        <v>0</v>
      </c>
      <c r="U135" s="5">
        <f>Base!K135</f>
        <v>0</v>
      </c>
      <c r="V135" s="5">
        <f>Base!M135</f>
        <v>0</v>
      </c>
      <c r="W135" s="5">
        <f>Base!N135</f>
        <v>0</v>
      </c>
      <c r="X135" s="5">
        <f>Base!O135</f>
        <v>0</v>
      </c>
      <c r="Y135" s="5">
        <f>Base!P135</f>
        <v>0</v>
      </c>
      <c r="Z135" s="5">
        <f>Base!R135</f>
        <v>0</v>
      </c>
      <c r="AA135" s="5">
        <f>Base!S135</f>
        <v>0</v>
      </c>
      <c r="AB135" s="5">
        <f>Base!T135</f>
        <v>0</v>
      </c>
      <c r="AC135" s="312">
        <f>Base!U135</f>
        <v>0</v>
      </c>
      <c r="AD135" s="5">
        <f>Base!W135</f>
        <v>0</v>
      </c>
      <c r="AE135" s="5">
        <f>Base!X135</f>
        <v>0</v>
      </c>
      <c r="AF135" s="5">
        <f>Base!Y135</f>
        <v>0</v>
      </c>
      <c r="AG135" s="5">
        <f>Base!Z135</f>
        <v>0</v>
      </c>
      <c r="AH135" s="5">
        <f>Base!AB135</f>
        <v>0</v>
      </c>
      <c r="AI135" s="5">
        <f>Base!AC135</f>
        <v>0</v>
      </c>
      <c r="AJ135" s="5">
        <f>Base!AD135</f>
        <v>0</v>
      </c>
      <c r="AK135" s="5">
        <f>Base!AE135</f>
        <v>0</v>
      </c>
      <c r="AL135" s="45"/>
      <c r="AM135" s="157" t="str">
        <f>Base!DM135</f>
        <v/>
      </c>
    </row>
    <row r="136" spans="1:39" ht="4.5" customHeight="1" x14ac:dyDescent="0.25">
      <c r="A136" s="379"/>
      <c r="B136" s="379"/>
      <c r="AL136" s="47"/>
      <c r="AM136" s="169"/>
    </row>
    <row r="137" spans="1:39" hidden="1" x14ac:dyDescent="0.25">
      <c r="A137" s="374" t="str">
        <f>Base!A137</f>
        <v>Факультативные дисциплины</v>
      </c>
      <c r="B137" s="374"/>
      <c r="C137" s="374"/>
      <c r="D137" s="374"/>
      <c r="E137" s="374"/>
      <c r="F137" s="374"/>
      <c r="G137" s="374"/>
      <c r="H137" s="374"/>
      <c r="I137" s="374"/>
      <c r="J137" s="374"/>
      <c r="K137" s="374"/>
      <c r="L137" s="374"/>
      <c r="M137" s="374"/>
      <c r="N137" s="374"/>
      <c r="O137" s="374"/>
      <c r="P137" s="374"/>
      <c r="Q137" s="374"/>
      <c r="R137" s="374"/>
      <c r="S137" s="374"/>
      <c r="T137" s="374"/>
      <c r="U137" s="374"/>
      <c r="V137" s="374"/>
      <c r="W137" s="374"/>
      <c r="X137" s="374"/>
      <c r="Y137" s="374"/>
      <c r="Z137" s="374"/>
      <c r="AA137" s="374"/>
      <c r="AB137" s="374"/>
      <c r="AC137" s="374"/>
      <c r="AD137" s="37"/>
      <c r="AE137" s="37"/>
      <c r="AF137" s="37"/>
      <c r="AG137" s="37"/>
      <c r="AH137" s="37"/>
      <c r="AI137" s="37"/>
      <c r="AJ137" s="37"/>
      <c r="AK137" s="37"/>
      <c r="AL137" s="37"/>
      <c r="AM137" s="169"/>
    </row>
    <row r="138" spans="1:39" hidden="1" x14ac:dyDescent="0.25">
      <c r="A138" s="45" t="str">
        <f>Base!A138</f>
        <v>Ф.1</v>
      </c>
      <c r="B138" s="39">
        <f>Base!B138</f>
        <v>0</v>
      </c>
      <c r="C138" s="45" t="str">
        <f ca="1">Base!BG138</f>
        <v/>
      </c>
      <c r="D138" s="45" t="str">
        <f ca="1">Base!BY138</f>
        <v/>
      </c>
      <c r="E138" s="45" t="str">
        <f ca="1">Base!CU138</f>
        <v/>
      </c>
      <c r="F138" s="45" t="str">
        <f ca="1">Base!CJ138</f>
        <v/>
      </c>
      <c r="G138" s="170">
        <f>N138+R138+V138+Z138+AD138+AH138</f>
        <v>0</v>
      </c>
      <c r="H138" s="45">
        <f>G138*36</f>
        <v>0</v>
      </c>
      <c r="I138" s="45">
        <f>SUM(J138:L138)</f>
        <v>0</v>
      </c>
      <c r="J138" s="45">
        <f t="shared" ref="J138:L140" si="44">O138*$Q$3+S138*$U$3+W138*$Y$3+AA138*$AC$3+AE138*$AG$3+AI138*$AK$3</f>
        <v>0</v>
      </c>
      <c r="K138" s="45">
        <f t="shared" si="44"/>
        <v>0</v>
      </c>
      <c r="L138" s="45">
        <f t="shared" si="44"/>
        <v>0</v>
      </c>
      <c r="M138" s="45">
        <f>H138-I138</f>
        <v>0</v>
      </c>
      <c r="N138" s="45">
        <f>Base!C138</f>
        <v>0</v>
      </c>
      <c r="O138" s="45">
        <f>Base!D138</f>
        <v>0</v>
      </c>
      <c r="P138" s="45">
        <f>Base!E138</f>
        <v>0</v>
      </c>
      <c r="Q138" s="45">
        <f>Base!F138</f>
        <v>0</v>
      </c>
      <c r="R138" s="45">
        <f>Base!H138</f>
        <v>0</v>
      </c>
      <c r="S138" s="45">
        <f>Base!I138</f>
        <v>0</v>
      </c>
      <c r="T138" s="45">
        <f>Base!J138</f>
        <v>0</v>
      </c>
      <c r="U138" s="45">
        <f>Base!K138</f>
        <v>0</v>
      </c>
      <c r="V138" s="45">
        <f>Base!M138</f>
        <v>0</v>
      </c>
      <c r="W138" s="45">
        <f>Base!N138</f>
        <v>0</v>
      </c>
      <c r="X138" s="45">
        <f>Base!O138</f>
        <v>0</v>
      </c>
      <c r="Y138" s="45">
        <f>Base!P138</f>
        <v>0</v>
      </c>
      <c r="Z138" s="45">
        <f>Base!R138</f>
        <v>0</v>
      </c>
      <c r="AA138" s="45">
        <f>Base!S138</f>
        <v>0</v>
      </c>
      <c r="AB138" s="45">
        <f>Base!T138</f>
        <v>0</v>
      </c>
      <c r="AC138" s="45">
        <f>Base!U138</f>
        <v>0</v>
      </c>
      <c r="AD138" s="45">
        <f>Base!W138</f>
        <v>0</v>
      </c>
      <c r="AE138" s="45">
        <f>Base!X138</f>
        <v>0</v>
      </c>
      <c r="AF138" s="45">
        <f>Base!Y138</f>
        <v>0</v>
      </c>
      <c r="AG138" s="45">
        <f>Base!Z138</f>
        <v>0</v>
      </c>
      <c r="AH138" s="45">
        <f>Base!AB138</f>
        <v>0</v>
      </c>
      <c r="AI138" s="45">
        <f>Base!AC138</f>
        <v>0</v>
      </c>
      <c r="AJ138" s="45">
        <f>Base!AD138</f>
        <v>0</v>
      </c>
      <c r="AK138" s="45">
        <f>Base!AE138</f>
        <v>0</v>
      </c>
      <c r="AL138" s="45"/>
      <c r="AM138" s="157" t="str">
        <f>Base!DM138</f>
        <v/>
      </c>
    </row>
    <row r="139" spans="1:39" hidden="1" x14ac:dyDescent="0.25">
      <c r="A139" s="45" t="str">
        <f>Base!A139</f>
        <v>Ф.2</v>
      </c>
      <c r="B139" s="39">
        <f>Base!B139</f>
        <v>0</v>
      </c>
      <c r="C139" s="45" t="str">
        <f ca="1">Base!BG139</f>
        <v/>
      </c>
      <c r="D139" s="45" t="str">
        <f ca="1">Base!BY139</f>
        <v/>
      </c>
      <c r="E139" s="45" t="str">
        <f ca="1">Base!CU139</f>
        <v/>
      </c>
      <c r="F139" s="45" t="str">
        <f ca="1">Base!CJ139</f>
        <v/>
      </c>
      <c r="G139" s="170">
        <f>N139+R139+V139+Z139+AD139+AH139</f>
        <v>0</v>
      </c>
      <c r="H139" s="45">
        <f>G139*36</f>
        <v>0</v>
      </c>
      <c r="I139" s="45">
        <f>SUM(J139:L139)</f>
        <v>0</v>
      </c>
      <c r="J139" s="45">
        <f t="shared" si="44"/>
        <v>0</v>
      </c>
      <c r="K139" s="45">
        <f t="shared" si="44"/>
        <v>0</v>
      </c>
      <c r="L139" s="45">
        <f t="shared" si="44"/>
        <v>0</v>
      </c>
      <c r="M139" s="45">
        <f>H139-I139</f>
        <v>0</v>
      </c>
      <c r="N139" s="45">
        <f>Base!C139</f>
        <v>0</v>
      </c>
      <c r="O139" s="45">
        <f>Base!D139</f>
        <v>0</v>
      </c>
      <c r="P139" s="45">
        <f>Base!E139</f>
        <v>0</v>
      </c>
      <c r="Q139" s="45">
        <f>Base!F139</f>
        <v>0</v>
      </c>
      <c r="R139" s="45">
        <f>Base!H139</f>
        <v>0</v>
      </c>
      <c r="S139" s="45">
        <f>Base!I139</f>
        <v>0</v>
      </c>
      <c r="T139" s="45">
        <f>Base!J139</f>
        <v>0</v>
      </c>
      <c r="U139" s="45">
        <f>Base!K139</f>
        <v>0</v>
      </c>
      <c r="V139" s="45">
        <f>Base!M139</f>
        <v>0</v>
      </c>
      <c r="W139" s="45">
        <f>Base!N139</f>
        <v>0</v>
      </c>
      <c r="X139" s="45">
        <f>Base!O139</f>
        <v>0</v>
      </c>
      <c r="Y139" s="45">
        <f>Base!P139</f>
        <v>0</v>
      </c>
      <c r="Z139" s="45">
        <f>Base!R139</f>
        <v>0</v>
      </c>
      <c r="AA139" s="45">
        <f>Base!S139</f>
        <v>0</v>
      </c>
      <c r="AB139" s="45">
        <f>Base!T139</f>
        <v>0</v>
      </c>
      <c r="AC139" s="45">
        <f>Base!U139</f>
        <v>0</v>
      </c>
      <c r="AD139" s="45">
        <f>Base!W139</f>
        <v>0</v>
      </c>
      <c r="AE139" s="45">
        <f>Base!X139</f>
        <v>0</v>
      </c>
      <c r="AF139" s="45">
        <f>Base!Y139</f>
        <v>0</v>
      </c>
      <c r="AG139" s="45">
        <f>Base!Z139</f>
        <v>0</v>
      </c>
      <c r="AH139" s="45">
        <f>Base!AB139</f>
        <v>0</v>
      </c>
      <c r="AI139" s="45">
        <f>Base!AC139</f>
        <v>0</v>
      </c>
      <c r="AJ139" s="45">
        <f>Base!AD139</f>
        <v>0</v>
      </c>
      <c r="AK139" s="45">
        <f>Base!AE139</f>
        <v>0</v>
      </c>
      <c r="AL139" s="45"/>
      <c r="AM139" s="157" t="str">
        <f>Base!DM139</f>
        <v/>
      </c>
    </row>
    <row r="140" spans="1:39" hidden="1" x14ac:dyDescent="0.25">
      <c r="A140" s="45" t="str">
        <f>Base!A140</f>
        <v>Ф.3</v>
      </c>
      <c r="B140" s="39">
        <f>Base!B140</f>
        <v>0</v>
      </c>
      <c r="C140" s="45" t="str">
        <f ca="1">Base!BG140</f>
        <v/>
      </c>
      <c r="D140" s="45" t="str">
        <f ca="1">Base!BY140</f>
        <v/>
      </c>
      <c r="E140" s="45" t="str">
        <f ca="1">Base!CU140</f>
        <v/>
      </c>
      <c r="F140" s="45" t="str">
        <f ca="1">Base!CJ140</f>
        <v/>
      </c>
      <c r="G140" s="170">
        <f>N140+R140+V140+Z140+AD140+AH140</f>
        <v>0</v>
      </c>
      <c r="H140" s="45">
        <f>G140*36</f>
        <v>0</v>
      </c>
      <c r="I140" s="45">
        <f>SUM(J140:L140)</f>
        <v>0</v>
      </c>
      <c r="J140" s="45">
        <f t="shared" si="44"/>
        <v>0</v>
      </c>
      <c r="K140" s="45">
        <f t="shared" si="44"/>
        <v>0</v>
      </c>
      <c r="L140" s="45">
        <f t="shared" si="44"/>
        <v>0</v>
      </c>
      <c r="M140" s="45">
        <f>H140-I140</f>
        <v>0</v>
      </c>
      <c r="N140" s="45">
        <f>Base!C140</f>
        <v>0</v>
      </c>
      <c r="O140" s="45">
        <f>Base!D140</f>
        <v>0</v>
      </c>
      <c r="P140" s="45">
        <f>Base!E140</f>
        <v>0</v>
      </c>
      <c r="Q140" s="45">
        <f>Base!F140</f>
        <v>0</v>
      </c>
      <c r="R140" s="45">
        <f>Base!H140</f>
        <v>0</v>
      </c>
      <c r="S140" s="45">
        <f>Base!I140</f>
        <v>0</v>
      </c>
      <c r="T140" s="45">
        <f>Base!J140</f>
        <v>0</v>
      </c>
      <c r="U140" s="45">
        <f>Base!K140</f>
        <v>0</v>
      </c>
      <c r="V140" s="45">
        <f>Base!M140</f>
        <v>0</v>
      </c>
      <c r="W140" s="45">
        <f>Base!N140</f>
        <v>0</v>
      </c>
      <c r="X140" s="45">
        <f>Base!O140</f>
        <v>0</v>
      </c>
      <c r="Y140" s="45">
        <f>Base!P140</f>
        <v>0</v>
      </c>
      <c r="Z140" s="45">
        <f>Base!R140</f>
        <v>0</v>
      </c>
      <c r="AA140" s="45">
        <f>Base!S140</f>
        <v>0</v>
      </c>
      <c r="AB140" s="45">
        <f>Base!T140</f>
        <v>0</v>
      </c>
      <c r="AC140" s="45">
        <f>Base!U140</f>
        <v>0</v>
      </c>
      <c r="AD140" s="45">
        <f>Base!W140</f>
        <v>0</v>
      </c>
      <c r="AE140" s="45">
        <f>Base!X140</f>
        <v>0</v>
      </c>
      <c r="AF140" s="45">
        <f>Base!Y140</f>
        <v>0</v>
      </c>
      <c r="AG140" s="45">
        <f>Base!Z140</f>
        <v>0</v>
      </c>
      <c r="AH140" s="45">
        <f>Base!AB140</f>
        <v>0</v>
      </c>
      <c r="AI140" s="45">
        <f>Base!AC140</f>
        <v>0</v>
      </c>
      <c r="AJ140" s="45">
        <f>Base!AD140</f>
        <v>0</v>
      </c>
      <c r="AK140" s="45">
        <f>Base!AE140</f>
        <v>0</v>
      </c>
      <c r="AL140" s="45"/>
      <c r="AM140" s="157" t="str">
        <f>Base!DM140</f>
        <v/>
      </c>
    </row>
    <row r="141" spans="1:39" hidden="1" x14ac:dyDescent="0.25">
      <c r="A141" s="374" t="str">
        <f>Base!A141</f>
        <v>ВСЕГО по факультативным дисциплинам</v>
      </c>
      <c r="B141" s="374"/>
      <c r="C141" s="135">
        <f ca="1">COUNT(Base!AQ138:AV140)-COUNTIF(Base!AQ138:AV140,0)</f>
        <v>0</v>
      </c>
      <c r="D141" s="135">
        <f ca="1">COUNT(Base!BI138:BN140)-COUNTIF(Base!BI138:BN140,0)</f>
        <v>0</v>
      </c>
      <c r="E141" s="135">
        <f ca="1">COUNT(Base!CL138:CQ140)</f>
        <v>0</v>
      </c>
      <c r="F141" s="135">
        <f ca="1">COUNT(Base!CA138:CF140)</f>
        <v>0</v>
      </c>
      <c r="G141" s="135">
        <f>SUM(G138:G140)</f>
        <v>0</v>
      </c>
      <c r="H141" s="135">
        <f>SUM(H138:H140)</f>
        <v>0</v>
      </c>
      <c r="I141" s="135">
        <f t="shared" ref="I141:O141" si="45">SUM(I138:I140)</f>
        <v>0</v>
      </c>
      <c r="J141" s="135">
        <f t="shared" si="45"/>
        <v>0</v>
      </c>
      <c r="K141" s="47">
        <f t="shared" si="45"/>
        <v>0</v>
      </c>
      <c r="L141" s="135">
        <f t="shared" si="45"/>
        <v>0</v>
      </c>
      <c r="M141" s="135">
        <f t="shared" si="45"/>
        <v>0</v>
      </c>
      <c r="N141" s="47">
        <f t="shared" si="45"/>
        <v>0</v>
      </c>
      <c r="O141" s="47">
        <f t="shared" si="45"/>
        <v>0</v>
      </c>
      <c r="P141" s="47">
        <f t="shared" ref="P141:AK141" si="46">SUM(P138:P140)</f>
        <v>0</v>
      </c>
      <c r="Q141" s="47">
        <f t="shared" si="46"/>
        <v>0</v>
      </c>
      <c r="R141" s="47">
        <f t="shared" si="46"/>
        <v>0</v>
      </c>
      <c r="S141" s="47">
        <f t="shared" si="46"/>
        <v>0</v>
      </c>
      <c r="T141" s="47">
        <f t="shared" si="46"/>
        <v>0</v>
      </c>
      <c r="U141" s="47">
        <f t="shared" si="46"/>
        <v>0</v>
      </c>
      <c r="V141" s="47">
        <f t="shared" si="46"/>
        <v>0</v>
      </c>
      <c r="W141" s="47">
        <f t="shared" si="46"/>
        <v>0</v>
      </c>
      <c r="X141" s="47">
        <f t="shared" si="46"/>
        <v>0</v>
      </c>
      <c r="Y141" s="47">
        <f t="shared" si="46"/>
        <v>0</v>
      </c>
      <c r="Z141" s="47">
        <f t="shared" si="46"/>
        <v>0</v>
      </c>
      <c r="AA141" s="47">
        <f t="shared" si="46"/>
        <v>0</v>
      </c>
      <c r="AB141" s="47">
        <f t="shared" si="46"/>
        <v>0</v>
      </c>
      <c r="AC141" s="47">
        <f t="shared" si="46"/>
        <v>0</v>
      </c>
      <c r="AD141" s="47">
        <f t="shared" si="46"/>
        <v>0</v>
      </c>
      <c r="AE141" s="47">
        <f t="shared" si="46"/>
        <v>0</v>
      </c>
      <c r="AF141" s="47">
        <f t="shared" si="46"/>
        <v>0</v>
      </c>
      <c r="AG141" s="47">
        <f t="shared" si="46"/>
        <v>0</v>
      </c>
      <c r="AH141" s="47">
        <f t="shared" si="46"/>
        <v>0</v>
      </c>
      <c r="AI141" s="47">
        <f t="shared" si="46"/>
        <v>0</v>
      </c>
      <c r="AJ141" s="47">
        <f t="shared" si="46"/>
        <v>0</v>
      </c>
      <c r="AK141" s="47">
        <f t="shared" si="46"/>
        <v>0</v>
      </c>
      <c r="AL141" s="47"/>
      <c r="AM141" s="158"/>
    </row>
    <row r="142" spans="1:39" ht="20.25" hidden="1" customHeight="1" x14ac:dyDescent="0.25">
      <c r="A142" s="374" t="str">
        <f>Base!A142</f>
        <v>Общее количество (без факультативных)</v>
      </c>
      <c r="B142" s="374"/>
      <c r="AL142" s="47"/>
      <c r="AM142" s="48"/>
    </row>
    <row r="143" spans="1:39" ht="20.25" hidden="1" customHeight="1" x14ac:dyDescent="0.25">
      <c r="A143" s="374"/>
      <c r="B143" s="374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4">
        <f>SUM(O6:Q6)</f>
        <v>0</v>
      </c>
      <c r="P143" s="374"/>
      <c r="Q143" s="374"/>
      <c r="R143" s="37"/>
      <c r="S143" s="374">
        <f>SUM(S6:U6)</f>
        <v>0</v>
      </c>
      <c r="T143" s="374"/>
      <c r="U143" s="374"/>
      <c r="V143" s="37"/>
      <c r="W143" s="374">
        <f>SUM(W6:Y6)</f>
        <v>0</v>
      </c>
      <c r="X143" s="374"/>
      <c r="Y143" s="374"/>
      <c r="Z143" s="37"/>
      <c r="AA143" s="374">
        <f>SUM(AA6:AC6)</f>
        <v>0</v>
      </c>
      <c r="AB143" s="374"/>
      <c r="AC143" s="374"/>
      <c r="AD143" s="37"/>
      <c r="AE143" s="374">
        <f>SUM(AE6:AG6)</f>
        <v>0</v>
      </c>
      <c r="AF143" s="374"/>
      <c r="AG143" s="374"/>
      <c r="AH143" s="37"/>
      <c r="AI143" s="374">
        <f>SUM(AI6:AK6)</f>
        <v>0</v>
      </c>
      <c r="AJ143" s="374"/>
      <c r="AK143" s="374"/>
      <c r="AL143" s="67"/>
      <c r="AM143" s="68"/>
    </row>
    <row r="144" spans="1:39" x14ac:dyDescent="0.25">
      <c r="A144" s="75" t="s">
        <v>44</v>
      </c>
      <c r="B144" s="75"/>
      <c r="C144" s="373" t="e">
        <f>G96/G62</f>
        <v>#DIV/0!</v>
      </c>
      <c r="D144" s="373"/>
      <c r="E144" s="75" t="str">
        <f>"от вариативной части Блока 1 «Дисциплины (модули)», что соответствует нормативу (не менее "&amp;Test!B3*100&amp;"%)"</f>
        <v>от вариативной части Блока 1 «Дисциплины (модули)», что соответствует нормативу (не менее 30%)</v>
      </c>
      <c r="G144" s="224"/>
      <c r="H144" s="75"/>
      <c r="I144" s="224"/>
      <c r="J144" s="224"/>
      <c r="K144" s="224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58"/>
      <c r="AE144" s="58"/>
      <c r="AF144" s="58"/>
      <c r="AG144" s="58"/>
      <c r="AH144" s="58"/>
      <c r="AI144" s="58"/>
      <c r="AJ144" s="58"/>
      <c r="AK144" s="58"/>
      <c r="AL144" s="58"/>
      <c r="AM144" s="65"/>
    </row>
    <row r="145" spans="1:39" x14ac:dyDescent="0.25">
      <c r="A145" s="75" t="s">
        <v>45</v>
      </c>
      <c r="B145" s="75"/>
      <c r="C145" s="373" t="e">
        <f>J6/I6</f>
        <v>#DIV/0!</v>
      </c>
      <c r="D145" s="373"/>
      <c r="E145" s="75" t="str">
        <f>"от общего количества аудиторных занятий Блока 1, что соответствует нормативу (не более "&amp;Test!C4*100&amp;"%)"</f>
        <v>от общего количества аудиторных занятий Блока 1, что соответствует нормативу (не более 40%)</v>
      </c>
      <c r="G145" s="224"/>
      <c r="H145" s="75"/>
      <c r="I145" s="224"/>
      <c r="J145" s="224"/>
      <c r="K145" s="224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58"/>
      <c r="AE145" s="58"/>
      <c r="AF145" s="58"/>
      <c r="AG145" s="58"/>
      <c r="AH145" s="58"/>
      <c r="AI145" s="58"/>
      <c r="AJ145" s="58"/>
      <c r="AK145" s="58"/>
      <c r="AL145" s="58"/>
      <c r="AM145" s="65"/>
    </row>
    <row r="146" spans="1:39" x14ac:dyDescent="0.2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58"/>
      <c r="AE146" s="58"/>
      <c r="AF146" s="58"/>
      <c r="AG146" s="58"/>
      <c r="AH146" s="58"/>
      <c r="AI146" s="58"/>
      <c r="AJ146" s="58"/>
      <c r="AK146" s="58"/>
      <c r="AL146" s="58"/>
      <c r="AM146" s="65"/>
    </row>
    <row r="147" spans="1:39" ht="29.25" customHeight="1" x14ac:dyDescent="0.25">
      <c r="A147" s="75"/>
      <c r="B147" s="231" t="s">
        <v>43</v>
      </c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133"/>
      <c r="O147" s="133"/>
      <c r="P147" s="231" t="s">
        <v>338</v>
      </c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  <c r="AA147" s="231"/>
      <c r="AB147" s="231"/>
      <c r="AC147" s="231"/>
      <c r="AD147" s="132"/>
      <c r="AE147" s="132"/>
      <c r="AF147" s="132"/>
      <c r="AG147" s="132"/>
      <c r="AH147" s="132"/>
      <c r="AI147" s="132"/>
      <c r="AJ147" s="132"/>
      <c r="AK147" s="132"/>
      <c r="AL147" s="58"/>
      <c r="AM147" s="58"/>
    </row>
    <row r="148" spans="1:39" ht="29.25" customHeight="1" x14ac:dyDescent="0.25">
      <c r="A148" s="75"/>
      <c r="B148" s="231" t="s">
        <v>346</v>
      </c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133"/>
      <c r="O148" s="133"/>
      <c r="P148" s="231" t="s">
        <v>347</v>
      </c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  <c r="AA148" s="231"/>
      <c r="AB148" s="231"/>
      <c r="AC148" s="231"/>
      <c r="AD148" s="132"/>
      <c r="AE148" s="132"/>
      <c r="AF148" s="132"/>
      <c r="AG148" s="132"/>
      <c r="AH148" s="132"/>
      <c r="AI148" s="132"/>
      <c r="AJ148" s="132"/>
      <c r="AK148" s="132"/>
      <c r="AL148" s="58"/>
      <c r="AM148" s="58"/>
    </row>
    <row r="149" spans="1:39" ht="29.25" customHeight="1" x14ac:dyDescent="0.25">
      <c r="A149" s="75"/>
      <c r="B149" s="231" t="s">
        <v>348</v>
      </c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133"/>
      <c r="O149" s="133"/>
      <c r="P149" s="231" t="s">
        <v>349</v>
      </c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  <c r="AA149" s="231"/>
      <c r="AB149" s="231"/>
      <c r="AC149" s="231"/>
      <c r="AD149" s="132"/>
      <c r="AE149" s="132"/>
      <c r="AF149" s="132"/>
      <c r="AG149" s="132"/>
      <c r="AH149" s="132"/>
      <c r="AI149" s="132"/>
      <c r="AJ149" s="132"/>
      <c r="AK149" s="132"/>
      <c r="AL149" s="58"/>
      <c r="AM149" s="58"/>
    </row>
    <row r="150" spans="1:39" x14ac:dyDescent="0.25">
      <c r="A150" s="224"/>
      <c r="B150" s="232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</row>
    <row r="151" spans="1:39" x14ac:dyDescent="0.25">
      <c r="A151" s="224"/>
      <c r="B151" s="232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</row>
    <row r="152" spans="1:39" x14ac:dyDescent="0.25">
      <c r="A152" s="224"/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</row>
    <row r="153" spans="1:39" x14ac:dyDescent="0.25">
      <c r="A153" s="224"/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</row>
    <row r="154" spans="1:39" x14ac:dyDescent="0.25">
      <c r="A154" s="224"/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</row>
    <row r="155" spans="1:39" x14ac:dyDescent="0.25">
      <c r="A155" s="224"/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</row>
  </sheetData>
  <sheetProtection password="CAE9" sheet="1" formatColumns="0" formatRows="0"/>
  <mergeCells count="42">
    <mergeCell ref="A141:B141"/>
    <mergeCell ref="A61:B61"/>
    <mergeCell ref="A95:B95"/>
    <mergeCell ref="A119:B119"/>
    <mergeCell ref="A142:B143"/>
    <mergeCell ref="A120:B120"/>
    <mergeCell ref="A131:B131"/>
    <mergeCell ref="A137:AC137"/>
    <mergeCell ref="A117:B117"/>
    <mergeCell ref="A118:B118"/>
    <mergeCell ref="A130:B130"/>
    <mergeCell ref="A136:B136"/>
    <mergeCell ref="B1:B4"/>
    <mergeCell ref="C1:F3"/>
    <mergeCell ref="G1:G4"/>
    <mergeCell ref="H1:M1"/>
    <mergeCell ref="H2:H4"/>
    <mergeCell ref="A8:B8"/>
    <mergeCell ref="AM1:AM4"/>
    <mergeCell ref="AI143:AK143"/>
    <mergeCell ref="O143:Q143"/>
    <mergeCell ref="S143:U143"/>
    <mergeCell ref="W143:Y143"/>
    <mergeCell ref="AA143:AC143"/>
    <mergeCell ref="W3:X3"/>
    <mergeCell ref="AA3:AB3"/>
    <mergeCell ref="N2:U2"/>
    <mergeCell ref="AD1:AK1"/>
    <mergeCell ref="AI3:AJ3"/>
    <mergeCell ref="N1:U1"/>
    <mergeCell ref="V1:AC1"/>
    <mergeCell ref="O3:P3"/>
    <mergeCell ref="A1:A4"/>
    <mergeCell ref="C145:D145"/>
    <mergeCell ref="I2:L3"/>
    <mergeCell ref="M2:M4"/>
    <mergeCell ref="AD2:AK2"/>
    <mergeCell ref="AE3:AF3"/>
    <mergeCell ref="AE143:AG143"/>
    <mergeCell ref="V2:AC2"/>
    <mergeCell ref="S3:T3"/>
    <mergeCell ref="C144:D144"/>
  </mergeCells>
  <conditionalFormatting sqref="O143 AL65:AL94 AL97:AL116 AL121:AL129 AL132:AL135 AL138:AL140 AL142:AM143 C141:AK141 C6:Q7 A8:A9 G11:AL60 C10:D10 C62:AC63 C8:AC9 E120:E129 AL61:AM61 AL118:AM119 AL130:AM130 AL136:AM136 AD8:AK8 G10:AK10 G64:AK64 AD62:AK62 G96:AK96 G131:AK131 G120:AK120">
    <cfRule type="cellIs" dxfId="282" priority="231" operator="equal">
      <formula>0</formula>
    </cfRule>
  </conditionalFormatting>
  <conditionalFormatting sqref="AL141:AM141 G141:H141">
    <cfRule type="cellIs" dxfId="281" priority="230" operator="equal">
      <formula>0</formula>
    </cfRule>
  </conditionalFormatting>
  <conditionalFormatting sqref="AL141:AM141 G141:H141">
    <cfRule type="cellIs" dxfId="280" priority="229" operator="equal">
      <formula>0</formula>
    </cfRule>
  </conditionalFormatting>
  <conditionalFormatting sqref="E10:F10">
    <cfRule type="cellIs" dxfId="279" priority="62" operator="equal">
      <formula>0</formula>
    </cfRule>
  </conditionalFormatting>
  <conditionalFormatting sqref="E64:F64">
    <cfRule type="cellIs" dxfId="278" priority="61" operator="equal">
      <formula>0</formula>
    </cfRule>
  </conditionalFormatting>
  <conditionalFormatting sqref="E96:F96">
    <cfRule type="cellIs" dxfId="277" priority="60" operator="equal">
      <formula>0</formula>
    </cfRule>
  </conditionalFormatting>
  <conditionalFormatting sqref="E120:F120">
    <cfRule type="cellIs" dxfId="276" priority="59" operator="equal">
      <formula>0</formula>
    </cfRule>
  </conditionalFormatting>
  <conditionalFormatting sqref="C64:D64">
    <cfRule type="cellIs" dxfId="275" priority="55" operator="equal">
      <formula>0</formula>
    </cfRule>
  </conditionalFormatting>
  <conditionalFormatting sqref="C96:D96">
    <cfRule type="cellIs" dxfId="274" priority="54" operator="equal">
      <formula>0</formula>
    </cfRule>
  </conditionalFormatting>
  <conditionalFormatting sqref="C120:D120">
    <cfRule type="cellIs" dxfId="273" priority="53" operator="equal">
      <formula>0</formula>
    </cfRule>
  </conditionalFormatting>
  <conditionalFormatting sqref="C131:D131">
    <cfRule type="cellIs" dxfId="272" priority="52" operator="equal">
      <formula>0</formula>
    </cfRule>
  </conditionalFormatting>
  <conditionalFormatting sqref="C141:D141">
    <cfRule type="cellIs" dxfId="271" priority="51" operator="equal">
      <formula>0</formula>
    </cfRule>
  </conditionalFormatting>
  <conditionalFormatting sqref="E131:F131">
    <cfRule type="cellIs" dxfId="270" priority="50" operator="equal">
      <formula>0</formula>
    </cfRule>
  </conditionalFormatting>
  <conditionalFormatting sqref="E141:F141">
    <cfRule type="cellIs" dxfId="269" priority="49" operator="equal">
      <formula>0</formula>
    </cfRule>
  </conditionalFormatting>
  <conditionalFormatting sqref="E11:E60">
    <cfRule type="cellIs" dxfId="268" priority="42" operator="equal">
      <formula>0</formula>
    </cfRule>
  </conditionalFormatting>
  <conditionalFormatting sqref="G65:AK94">
    <cfRule type="cellIs" dxfId="267" priority="41" operator="equal">
      <formula>0</formula>
    </cfRule>
  </conditionalFormatting>
  <conditionalFormatting sqref="E65:E94">
    <cfRule type="cellIs" dxfId="266" priority="40" operator="equal">
      <formula>0</formula>
    </cfRule>
  </conditionalFormatting>
  <conditionalFormatting sqref="G97:AK104">
    <cfRule type="cellIs" dxfId="265" priority="39" operator="equal">
      <formula>0</formula>
    </cfRule>
  </conditionalFormatting>
  <conditionalFormatting sqref="E97:E104">
    <cfRule type="cellIs" dxfId="264" priority="38" operator="equal">
      <formula>0</formula>
    </cfRule>
  </conditionalFormatting>
  <conditionalFormatting sqref="G105:AK116">
    <cfRule type="cellIs" dxfId="263" priority="37" operator="equal">
      <formula>0</formula>
    </cfRule>
  </conditionalFormatting>
  <conditionalFormatting sqref="E105:E116">
    <cfRule type="cellIs" dxfId="262" priority="36" operator="equal">
      <formula>0</formula>
    </cfRule>
  </conditionalFormatting>
  <conditionalFormatting sqref="E138:E140">
    <cfRule type="cellIs" dxfId="261" priority="30" operator="equal">
      <formula>0</formula>
    </cfRule>
  </conditionalFormatting>
  <conditionalFormatting sqref="G121:AK129">
    <cfRule type="cellIs" dxfId="260" priority="35" operator="equal">
      <formula>0</formula>
    </cfRule>
  </conditionalFormatting>
  <conditionalFormatting sqref="G132:AK135">
    <cfRule type="cellIs" dxfId="259" priority="33" operator="equal">
      <formula>0</formula>
    </cfRule>
  </conditionalFormatting>
  <conditionalFormatting sqref="E132:E135">
    <cfRule type="cellIs" dxfId="258" priority="32" operator="equal">
      <formula>0</formula>
    </cfRule>
  </conditionalFormatting>
  <conditionalFormatting sqref="G138:AK140">
    <cfRule type="cellIs" dxfId="257" priority="31" operator="equal">
      <formula>0</formula>
    </cfRule>
  </conditionalFormatting>
  <conditionalFormatting sqref="S143 R6:U7">
    <cfRule type="cellIs" dxfId="256" priority="14" operator="equal">
      <formula>0</formula>
    </cfRule>
  </conditionalFormatting>
  <conditionalFormatting sqref="R6:R7">
    <cfRule type="cellIs" dxfId="255" priority="13" operator="equal">
      <formula>0</formula>
    </cfRule>
  </conditionalFormatting>
  <conditionalFormatting sqref="W143 V6:Y7">
    <cfRule type="cellIs" dxfId="254" priority="12" operator="equal">
      <formula>0</formula>
    </cfRule>
  </conditionalFormatting>
  <conditionalFormatting sqref="V6:V7">
    <cfRule type="cellIs" dxfId="253" priority="11" operator="equal">
      <formula>0</formula>
    </cfRule>
  </conditionalFormatting>
  <conditionalFormatting sqref="Z6:AC7 AD6:AK6">
    <cfRule type="cellIs" dxfId="252" priority="10" operator="equal">
      <formula>0</formula>
    </cfRule>
  </conditionalFormatting>
  <conditionalFormatting sqref="Z6:Z7">
    <cfRule type="cellIs" dxfId="251" priority="9" operator="equal">
      <formula>0</formula>
    </cfRule>
  </conditionalFormatting>
  <conditionalFormatting sqref="AA143">
    <cfRule type="cellIs" dxfId="250" priority="3" operator="equal">
      <formula>0</formula>
    </cfRule>
  </conditionalFormatting>
  <conditionalFormatting sqref="AE143">
    <cfRule type="cellIs" dxfId="249" priority="2" operator="equal">
      <formula>0</formula>
    </cfRule>
  </conditionalFormatting>
  <conditionalFormatting sqref="AI143">
    <cfRule type="cellIs" dxfId="248" priority="1" operator="equal">
      <formula>0</formula>
    </cfRule>
  </conditionalFormatting>
  <printOptions gridLines="1"/>
  <pageMargins left="0.27559055118110237" right="0.27559055118110237" top="0.78740157480314965" bottom="0.59055118110236227" header="0" footer="0.19685039370078741"/>
  <pageSetup paperSize="9" scale="84" fitToHeight="0" orientation="landscape" r:id="rId1"/>
  <headerFooter>
    <oddFooter>&amp;L&amp;F&amp;C&amp;A&amp;R&amp;P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7"/>
  <sheetViews>
    <sheetView zoomScale="70" zoomScaleNormal="70" workbookViewId="0">
      <selection activeCell="AC11" sqref="AC11"/>
    </sheetView>
  </sheetViews>
  <sheetFormatPr defaultRowHeight="23.25" x14ac:dyDescent="0.35"/>
  <cols>
    <col min="1" max="1" width="7.7109375" style="7" customWidth="1"/>
    <col min="2" max="31" width="3.85546875" style="7" customWidth="1"/>
    <col min="32" max="32" width="4.7109375" style="7" customWidth="1"/>
    <col min="33" max="35" width="3.85546875" style="7" customWidth="1"/>
    <col min="36" max="36" width="5.5703125" style="7" customWidth="1"/>
    <col min="37" max="39" width="4.7109375" style="7" customWidth="1"/>
    <col min="40" max="47" width="3.85546875" style="7" customWidth="1"/>
    <col min="48" max="52" width="4.85546875" style="7" customWidth="1"/>
    <col min="53" max="53" width="3.85546875" style="7" customWidth="1"/>
    <col min="54" max="54" width="9.140625" style="7" customWidth="1"/>
    <col min="55" max="16384" width="9.140625" style="6"/>
  </cols>
  <sheetData>
    <row r="1" spans="1:54" x14ac:dyDescent="0.3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322" t="str">
        <f>ТитулОО!L1</f>
        <v>Министерство образования и науки Донецкой Народной Республики</v>
      </c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</row>
    <row r="2" spans="1:54" x14ac:dyDescent="0.3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322" t="str">
        <f>ТитулОО!L2</f>
        <v>Государственное образовательное учреждение высшего профессионального образования</v>
      </c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</row>
    <row r="3" spans="1:54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322" t="str">
        <f>ТитулОО!L3</f>
        <v>ДОНЕЦКИЙ НАЦИОНАЛЬНЫЙ УНИВЕРСИТЕТ</v>
      </c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</row>
    <row r="4" spans="1:54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380" t="str">
        <f>ТитулОО!L4</f>
        <v xml:space="preserve"> УЧЕБНЫЙ ПЛАН</v>
      </c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</row>
    <row r="5" spans="1:54" ht="20.100000000000001" customHeight="1" x14ac:dyDescent="0.35">
      <c r="A5" s="324" t="str">
        <f>ТитулОО!A5</f>
        <v>Утверждено:</v>
      </c>
      <c r="B5" s="324"/>
      <c r="C5" s="324"/>
      <c r="D5" s="324"/>
      <c r="E5" s="324"/>
      <c r="F5" s="324"/>
      <c r="G5" s="324"/>
      <c r="H5" s="324"/>
      <c r="I5" s="324"/>
      <c r="J5" s="324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76"/>
      <c r="AK5" s="27"/>
      <c r="AL5" s="27"/>
      <c r="AM5" s="77"/>
      <c r="AN5" s="77"/>
      <c r="AO5" s="77"/>
      <c r="AP5" s="77"/>
      <c r="AQ5" s="77"/>
      <c r="AR5" s="77"/>
      <c r="AS5" s="77"/>
      <c r="AT5" s="77"/>
      <c r="AU5" s="78"/>
      <c r="AV5" s="78"/>
      <c r="AW5" s="78"/>
      <c r="AX5" s="78"/>
      <c r="AY5" s="78"/>
      <c r="AZ5" s="24"/>
      <c r="BA5" s="8"/>
    </row>
    <row r="6" spans="1:54" ht="20.100000000000001" customHeight="1" x14ac:dyDescent="0.35">
      <c r="A6" s="324" t="str">
        <f>ТитулОО!A6</f>
        <v>Ученым Советом университета</v>
      </c>
      <c r="B6" s="324"/>
      <c r="C6" s="324"/>
      <c r="D6" s="324"/>
      <c r="E6" s="324"/>
      <c r="F6" s="324"/>
      <c r="G6" s="324"/>
      <c r="H6" s="324"/>
      <c r="I6" s="324"/>
      <c r="J6" s="324"/>
      <c r="K6" s="8"/>
      <c r="L6" s="8"/>
      <c r="M6" s="8"/>
      <c r="N6" s="8"/>
      <c r="O6" s="8"/>
      <c r="P6" s="8" t="str">
        <f>ТитулОО!P6</f>
        <v>Укрупненная группа направлений подготовки:</v>
      </c>
      <c r="Q6" s="28"/>
      <c r="R6" s="28"/>
      <c r="S6" s="28"/>
      <c r="T6" s="28"/>
      <c r="U6" s="28"/>
      <c r="V6" s="28"/>
      <c r="W6" s="8"/>
      <c r="X6" s="8"/>
      <c r="Y6" s="76"/>
      <c r="Z6" s="69"/>
      <c r="AA6" s="76"/>
      <c r="AB6" s="6"/>
      <c r="AC6" s="8" t="str">
        <f>ТитулОО!AC6</f>
        <v>44.00.00. Образование и педагогические науки</v>
      </c>
      <c r="AD6" s="76"/>
      <c r="AE6" s="6"/>
      <c r="AF6" s="11"/>
      <c r="AG6" s="8"/>
      <c r="AH6" s="8"/>
      <c r="AI6" s="8"/>
      <c r="AJ6" s="76"/>
      <c r="AK6" s="8"/>
      <c r="AL6" s="8"/>
      <c r="AM6" s="77"/>
      <c r="AN6" s="77"/>
      <c r="AO6" s="77"/>
      <c r="AP6" s="77"/>
      <c r="AQ6" s="77"/>
      <c r="AR6" s="77"/>
      <c r="AS6" s="77"/>
      <c r="AT6" s="77"/>
      <c r="AU6" s="78"/>
      <c r="AV6" s="78"/>
      <c r="AW6" s="78"/>
      <c r="AX6" s="78"/>
      <c r="AY6" s="78"/>
      <c r="AZ6" s="24"/>
      <c r="BA6" s="8"/>
    </row>
    <row r="7" spans="1:54" ht="20.100000000000001" customHeight="1" x14ac:dyDescent="0.35">
      <c r="A7" s="127" t="str">
        <f>ТитулОО!A7</f>
        <v>протокол № ___ от __________________</v>
      </c>
      <c r="B7" s="16"/>
      <c r="C7" s="16"/>
      <c r="D7" s="16"/>
      <c r="E7" s="16"/>
      <c r="F7" s="16"/>
      <c r="G7" s="16"/>
      <c r="H7" s="16"/>
      <c r="I7" s="16"/>
      <c r="J7" s="16"/>
      <c r="K7" s="27"/>
      <c r="L7" s="27"/>
      <c r="M7" s="27"/>
      <c r="N7" s="27"/>
      <c r="O7" s="27"/>
      <c r="P7" s="8" t="str">
        <f>ТитулОО!P7</f>
        <v>Направление подготовки:</v>
      </c>
      <c r="Q7" s="28"/>
      <c r="R7" s="28"/>
      <c r="S7" s="28"/>
      <c r="T7" s="28"/>
      <c r="U7" s="28"/>
      <c r="V7" s="28"/>
      <c r="W7" s="8"/>
      <c r="X7" s="8"/>
      <c r="Y7" s="76"/>
      <c r="Z7" s="69"/>
      <c r="AA7" s="76"/>
      <c r="AB7" s="6"/>
      <c r="AC7" s="8" t="str">
        <f>ТитулОО!AC7</f>
        <v>44.04.04. Профессиональное обучение</v>
      </c>
      <c r="AD7" s="76"/>
      <c r="AE7" s="6"/>
      <c r="AF7" s="11"/>
      <c r="AG7" s="27"/>
      <c r="AH7" s="27"/>
      <c r="AI7" s="27"/>
      <c r="AJ7" s="76"/>
      <c r="AK7" s="27"/>
      <c r="AL7" s="27"/>
      <c r="AM7" s="77"/>
      <c r="AN7" s="77"/>
      <c r="AO7" s="77"/>
      <c r="AP7" s="77"/>
      <c r="AQ7" s="77"/>
      <c r="AR7" s="77"/>
      <c r="AS7" s="77"/>
      <c r="AT7" s="77"/>
      <c r="AU7" s="79"/>
      <c r="AV7" s="79"/>
      <c r="AW7" s="79"/>
      <c r="AX7" s="79"/>
      <c r="AY7" s="79"/>
      <c r="AZ7" s="80"/>
      <c r="BA7" s="8"/>
    </row>
    <row r="8" spans="1:54" ht="20.100000000000001" customHeight="1" x14ac:dyDescent="0.35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8"/>
      <c r="L8" s="8"/>
      <c r="M8" s="8"/>
      <c r="N8" s="8"/>
      <c r="O8" s="8"/>
      <c r="P8" s="8" t="str">
        <f>ТитулОО!P8</f>
        <v>Магистерская программа:</v>
      </c>
      <c r="Q8" s="28"/>
      <c r="R8" s="28"/>
      <c r="S8" s="28"/>
      <c r="T8" s="28"/>
      <c r="U8" s="28"/>
      <c r="V8" s="28"/>
      <c r="W8" s="8"/>
      <c r="X8" s="8"/>
      <c r="Y8" s="76"/>
      <c r="Z8" s="69"/>
      <c r="AA8" s="76"/>
      <c r="AB8" s="6"/>
      <c r="AC8" s="8" t="str">
        <f>ТитулОО!AC8</f>
        <v>Охрана труда</v>
      </c>
      <c r="AD8" s="8"/>
      <c r="AE8" s="8"/>
      <c r="AF8" s="8"/>
      <c r="AG8" s="8"/>
      <c r="AH8" s="8"/>
      <c r="AI8" s="8"/>
      <c r="AJ8" s="76"/>
      <c r="AK8" s="8"/>
      <c r="AL8" s="8"/>
      <c r="AM8" s="77"/>
      <c r="AN8" s="77"/>
      <c r="AO8" s="77"/>
      <c r="AP8" s="77"/>
      <c r="AQ8" s="77"/>
      <c r="AR8" s="77"/>
      <c r="AS8" s="77"/>
      <c r="AT8" s="77"/>
      <c r="AU8" s="79"/>
      <c r="AV8" s="79"/>
      <c r="AW8" s="79"/>
      <c r="AX8" s="79"/>
      <c r="AY8" s="79"/>
      <c r="AZ8" s="80"/>
      <c r="BA8" s="8"/>
    </row>
    <row r="9" spans="1:54" ht="20.100000000000001" customHeight="1" x14ac:dyDescent="0.35">
      <c r="A9" s="8" t="str">
        <f>ТитулОО!A9</f>
        <v>Ректор ______________</v>
      </c>
      <c r="B9" s="29"/>
      <c r="C9" s="29"/>
      <c r="D9" s="76"/>
      <c r="E9" s="76"/>
      <c r="F9" s="8" t="s">
        <v>79</v>
      </c>
      <c r="G9" s="29"/>
      <c r="H9" s="29"/>
      <c r="I9" s="29"/>
      <c r="J9" s="29"/>
      <c r="K9" s="76"/>
      <c r="L9" s="81"/>
      <c r="M9" s="81"/>
      <c r="N9" s="77"/>
      <c r="O9" s="77"/>
      <c r="P9" s="8" t="str">
        <f>ТитулОО!P9</f>
        <v>Программа подготовки:</v>
      </c>
      <c r="Q9" s="27"/>
      <c r="R9" s="8"/>
      <c r="S9" s="78"/>
      <c r="T9" s="78"/>
      <c r="U9" s="78"/>
      <c r="V9" s="78"/>
      <c r="W9" s="78"/>
      <c r="X9" s="77"/>
      <c r="Y9" s="77"/>
      <c r="Z9" s="77"/>
      <c r="AA9" s="77"/>
      <c r="AB9" s="6"/>
      <c r="AC9" s="8" t="str">
        <f>ТитулОО!AC9</f>
        <v>Академическая магистратура</v>
      </c>
      <c r="AD9" s="77"/>
      <c r="AE9" s="77"/>
      <c r="AF9" s="77"/>
      <c r="AG9" s="77"/>
      <c r="AH9" s="77"/>
      <c r="AI9" s="77"/>
      <c r="AJ9" s="77"/>
      <c r="AK9" s="77"/>
      <c r="AL9" s="69"/>
      <c r="AM9" s="69"/>
      <c r="AN9" s="69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6"/>
      <c r="BA9" s="8"/>
    </row>
    <row r="10" spans="1:54" ht="20.100000000000001" customHeight="1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76"/>
      <c r="L10" s="81"/>
      <c r="M10" s="81"/>
      <c r="N10" s="77"/>
      <c r="O10" s="77"/>
      <c r="P10" s="8" t="str">
        <f>ТитулОО!P10</f>
        <v>Квалификация:</v>
      </c>
      <c r="Q10" s="8"/>
      <c r="R10" s="78"/>
      <c r="S10" s="78"/>
      <c r="T10" s="78"/>
      <c r="U10" s="78"/>
      <c r="V10" s="78"/>
      <c r="W10" s="78"/>
      <c r="X10" s="77"/>
      <c r="Y10" s="77"/>
      <c r="Z10" s="77"/>
      <c r="AA10" s="77"/>
      <c r="AB10" s="6"/>
      <c r="AC10" s="8" t="str">
        <f>ТитулОО!AC10</f>
        <v>Магистр</v>
      </c>
      <c r="AD10" s="77"/>
      <c r="AE10" s="77"/>
      <c r="AF10" s="77"/>
      <c r="AG10" s="77"/>
      <c r="AH10" s="77"/>
      <c r="AI10" s="77"/>
      <c r="AJ10" s="77"/>
      <c r="AK10" s="27"/>
      <c r="AL10" s="27"/>
      <c r="AM10" s="27"/>
      <c r="AN10" s="27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6"/>
      <c r="BA10" s="8"/>
    </row>
    <row r="11" spans="1:54" ht="20.100000000000001" customHeight="1" x14ac:dyDescent="0.3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76"/>
      <c r="L11" s="27"/>
      <c r="M11" s="27"/>
      <c r="N11" s="8"/>
      <c r="O11" s="27"/>
      <c r="P11" s="8" t="str">
        <f>ТитулОО!P11</f>
        <v>Срок обучения:</v>
      </c>
      <c r="Q11" s="27"/>
      <c r="R11" s="79"/>
      <c r="S11" s="79"/>
      <c r="T11" s="79"/>
      <c r="U11" s="79"/>
      <c r="V11" s="79"/>
      <c r="W11" s="79"/>
      <c r="X11" s="8"/>
      <c r="Y11" s="8"/>
      <c r="Z11" s="8"/>
      <c r="AA11" s="8"/>
      <c r="AB11" s="6"/>
      <c r="AC11" s="96" t="s">
        <v>345</v>
      </c>
      <c r="AD11" s="82"/>
      <c r="AE11" s="8"/>
      <c r="AF11" s="8"/>
      <c r="AG11" s="8"/>
      <c r="AH11" s="27"/>
      <c r="AI11" s="27"/>
      <c r="AJ11" s="27"/>
      <c r="AK11" s="27"/>
      <c r="AL11" s="27"/>
      <c r="AM11" s="27"/>
      <c r="AN11" s="27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76"/>
      <c r="BA11" s="8"/>
    </row>
    <row r="12" spans="1:54" ht="20.100000000000001" customHeight="1" x14ac:dyDescent="0.35">
      <c r="A12" s="8"/>
      <c r="B12" s="28"/>
      <c r="C12" s="28"/>
      <c r="D12" s="28"/>
      <c r="E12" s="28"/>
      <c r="F12" s="28"/>
      <c r="G12" s="28"/>
      <c r="H12" s="28"/>
      <c r="I12" s="28"/>
      <c r="J12" s="28"/>
      <c r="K12" s="76"/>
      <c r="L12" s="27"/>
      <c r="M12" s="27"/>
      <c r="N12" s="77"/>
      <c r="O12" s="77"/>
      <c r="P12" s="8" t="str">
        <f>ТитулОО!P12</f>
        <v>Начало подготовки:</v>
      </c>
      <c r="Q12" s="8"/>
      <c r="R12" s="79"/>
      <c r="S12" s="79"/>
      <c r="T12" s="79"/>
      <c r="U12" s="79"/>
      <c r="V12" s="79"/>
      <c r="W12" s="79"/>
      <c r="X12" s="77"/>
      <c r="Y12" s="77"/>
      <c r="Z12" s="77"/>
      <c r="AA12" s="77"/>
      <c r="AB12" s="6"/>
      <c r="AC12" s="8" t="str">
        <f>ТитулОО!AC12</f>
        <v>2019 г.</v>
      </c>
      <c r="AD12" s="77"/>
      <c r="AE12" s="77"/>
      <c r="AF12" s="77"/>
      <c r="AG12" s="77"/>
      <c r="AH12" s="77"/>
      <c r="AI12" s="77"/>
      <c r="AJ12" s="77"/>
      <c r="AK12" s="69"/>
      <c r="AL12" s="69"/>
      <c r="AM12" s="69"/>
      <c r="AN12" s="69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76"/>
      <c r="BA12" s="8"/>
    </row>
    <row r="13" spans="1:54" ht="20.100000000000001" customHeight="1" x14ac:dyDescent="0.35">
      <c r="A13" s="326"/>
      <c r="B13" s="326"/>
      <c r="C13" s="326"/>
      <c r="D13" s="326"/>
      <c r="E13" s="326"/>
      <c r="F13" s="326"/>
      <c r="G13" s="326"/>
      <c r="H13" s="8"/>
      <c r="I13" s="8"/>
      <c r="J13" s="8"/>
      <c r="K13" s="27"/>
      <c r="L13" s="27"/>
      <c r="M13" s="27"/>
      <c r="N13" s="27"/>
      <c r="O13" s="27"/>
      <c r="P13" s="8" t="str">
        <f>ТитулОО!P13</f>
        <v>Форма обучения:</v>
      </c>
      <c r="Q13" s="28"/>
      <c r="R13" s="76"/>
      <c r="S13" s="28"/>
      <c r="T13" s="77"/>
      <c r="U13" s="27"/>
      <c r="V13" s="27"/>
      <c r="W13" s="27"/>
      <c r="X13" s="27"/>
      <c r="Y13" s="27"/>
      <c r="Z13" s="27"/>
      <c r="AA13" s="27"/>
      <c r="AB13" s="6"/>
      <c r="AC13" s="126" t="s">
        <v>82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76"/>
      <c r="BA13" s="8"/>
    </row>
    <row r="14" spans="1:54" x14ac:dyDescent="0.3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6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27"/>
      <c r="AI14" s="27"/>
      <c r="AJ14" s="27"/>
      <c r="AK14" s="27"/>
      <c r="AL14" s="27"/>
      <c r="AM14" s="27"/>
      <c r="AN14" s="27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5"/>
      <c r="BA14" s="8"/>
    </row>
    <row r="15" spans="1:54" ht="15.75" x14ac:dyDescent="0.25">
      <c r="A15" s="330" t="s">
        <v>74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24"/>
    </row>
    <row r="16" spans="1:54" ht="15.7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24"/>
    </row>
    <row r="17" spans="1:54" x14ac:dyDescent="0.35">
      <c r="A17" s="315" t="s">
        <v>73</v>
      </c>
      <c r="B17" s="317" t="s">
        <v>72</v>
      </c>
      <c r="C17" s="317"/>
      <c r="D17" s="317"/>
      <c r="E17" s="317"/>
      <c r="F17" s="317"/>
      <c r="G17" s="317" t="s">
        <v>71</v>
      </c>
      <c r="H17" s="317"/>
      <c r="I17" s="317"/>
      <c r="J17" s="317"/>
      <c r="K17" s="317" t="s">
        <v>70</v>
      </c>
      <c r="L17" s="317"/>
      <c r="M17" s="317"/>
      <c r="N17" s="317"/>
      <c r="O17" s="317" t="s">
        <v>69</v>
      </c>
      <c r="P17" s="317"/>
      <c r="Q17" s="317"/>
      <c r="R17" s="317"/>
      <c r="S17" s="317" t="s">
        <v>68</v>
      </c>
      <c r="T17" s="317"/>
      <c r="U17" s="317"/>
      <c r="V17" s="317"/>
      <c r="W17" s="317"/>
      <c r="X17" s="317" t="s">
        <v>67</v>
      </c>
      <c r="Y17" s="317"/>
      <c r="Z17" s="317"/>
      <c r="AA17" s="317"/>
      <c r="AB17" s="317" t="s">
        <v>66</v>
      </c>
      <c r="AC17" s="317"/>
      <c r="AD17" s="317"/>
      <c r="AE17" s="317"/>
      <c r="AF17" s="317" t="s">
        <v>65</v>
      </c>
      <c r="AG17" s="317"/>
      <c r="AH17" s="317"/>
      <c r="AI17" s="317"/>
      <c r="AJ17" s="317" t="s">
        <v>64</v>
      </c>
      <c r="AK17" s="317"/>
      <c r="AL17" s="317"/>
      <c r="AM17" s="317"/>
      <c r="AN17" s="317" t="s">
        <v>63</v>
      </c>
      <c r="AO17" s="317"/>
      <c r="AP17" s="317"/>
      <c r="AQ17" s="317"/>
      <c r="AR17" s="317"/>
      <c r="AS17" s="317" t="s">
        <v>62</v>
      </c>
      <c r="AT17" s="317"/>
      <c r="AU17" s="317"/>
      <c r="AV17" s="317"/>
      <c r="AW17" s="317" t="s">
        <v>61</v>
      </c>
      <c r="AX17" s="317"/>
      <c r="AY17" s="317"/>
      <c r="AZ17" s="317"/>
      <c r="BA17" s="317"/>
    </row>
    <row r="18" spans="1:54" x14ac:dyDescent="0.35">
      <c r="A18" s="316"/>
      <c r="B18" s="23" t="s">
        <v>7</v>
      </c>
      <c r="C18" s="23" t="s">
        <v>6</v>
      </c>
      <c r="D18" s="23" t="s">
        <v>7</v>
      </c>
      <c r="E18" s="23" t="s">
        <v>6</v>
      </c>
      <c r="F18" s="23" t="s">
        <v>7</v>
      </c>
      <c r="G18" s="23" t="s">
        <v>6</v>
      </c>
      <c r="H18" s="23" t="s">
        <v>7</v>
      </c>
      <c r="I18" s="23" t="s">
        <v>6</v>
      </c>
      <c r="J18" s="23" t="s">
        <v>7</v>
      </c>
      <c r="K18" s="23" t="s">
        <v>6</v>
      </c>
      <c r="L18" s="23" t="s">
        <v>7</v>
      </c>
      <c r="M18" s="23" t="s">
        <v>6</v>
      </c>
      <c r="N18" s="23" t="s">
        <v>7</v>
      </c>
      <c r="O18" s="23" t="s">
        <v>6</v>
      </c>
      <c r="P18" s="23" t="s">
        <v>7</v>
      </c>
      <c r="Q18" s="23" t="s">
        <v>6</v>
      </c>
      <c r="R18" s="23" t="s">
        <v>7</v>
      </c>
      <c r="S18" s="23" t="s">
        <v>6</v>
      </c>
      <c r="T18" s="23" t="s">
        <v>7</v>
      </c>
      <c r="U18" s="23" t="s">
        <v>6</v>
      </c>
      <c r="V18" s="23" t="s">
        <v>7</v>
      </c>
      <c r="W18" s="23" t="s">
        <v>6</v>
      </c>
      <c r="X18" s="23" t="s">
        <v>7</v>
      </c>
      <c r="Y18" s="23" t="s">
        <v>6</v>
      </c>
      <c r="Z18" s="23" t="s">
        <v>7</v>
      </c>
      <c r="AA18" s="23" t="s">
        <v>6</v>
      </c>
      <c r="AB18" s="23" t="s">
        <v>7</v>
      </c>
      <c r="AC18" s="23" t="s">
        <v>6</v>
      </c>
      <c r="AD18" s="23" t="s">
        <v>7</v>
      </c>
      <c r="AE18" s="23" t="s">
        <v>6</v>
      </c>
      <c r="AF18" s="23" t="s">
        <v>7</v>
      </c>
      <c r="AG18" s="23" t="s">
        <v>6</v>
      </c>
      <c r="AH18" s="23" t="s">
        <v>7</v>
      </c>
      <c r="AI18" s="23" t="s">
        <v>6</v>
      </c>
      <c r="AJ18" s="23" t="s">
        <v>7</v>
      </c>
      <c r="AK18" s="23" t="s">
        <v>6</v>
      </c>
      <c r="AL18" s="23" t="s">
        <v>7</v>
      </c>
      <c r="AM18" s="23" t="s">
        <v>6</v>
      </c>
      <c r="AN18" s="23" t="s">
        <v>7</v>
      </c>
      <c r="AO18" s="23" t="s">
        <v>6</v>
      </c>
      <c r="AP18" s="23" t="s">
        <v>7</v>
      </c>
      <c r="AQ18" s="23" t="s">
        <v>6</v>
      </c>
      <c r="AR18" s="23" t="s">
        <v>7</v>
      </c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54" x14ac:dyDescent="0.35">
      <c r="A19" s="316"/>
      <c r="B19" s="22">
        <v>1</v>
      </c>
      <c r="C19" s="22">
        <v>2</v>
      </c>
      <c r="D19" s="22">
        <v>3</v>
      </c>
      <c r="E19" s="22">
        <v>4</v>
      </c>
      <c r="F19" s="22">
        <v>5</v>
      </c>
      <c r="G19" s="22">
        <v>6</v>
      </c>
      <c r="H19" s="22">
        <v>7</v>
      </c>
      <c r="I19" s="22">
        <v>8</v>
      </c>
      <c r="J19" s="22">
        <v>9</v>
      </c>
      <c r="K19" s="22">
        <v>10</v>
      </c>
      <c r="L19" s="22">
        <v>11</v>
      </c>
      <c r="M19" s="22">
        <v>12</v>
      </c>
      <c r="N19" s="22">
        <v>13</v>
      </c>
      <c r="O19" s="22">
        <v>14</v>
      </c>
      <c r="P19" s="22">
        <v>15</v>
      </c>
      <c r="Q19" s="22">
        <v>16</v>
      </c>
      <c r="R19" s="22">
        <v>17</v>
      </c>
      <c r="S19" s="22">
        <v>18</v>
      </c>
      <c r="T19" s="22">
        <v>19</v>
      </c>
      <c r="U19" s="22">
        <v>20</v>
      </c>
      <c r="V19" s="22">
        <v>21</v>
      </c>
      <c r="W19" s="22">
        <v>22</v>
      </c>
      <c r="X19" s="22">
        <v>23</v>
      </c>
      <c r="Y19" s="22">
        <v>24</v>
      </c>
      <c r="Z19" s="22">
        <v>25</v>
      </c>
      <c r="AA19" s="22">
        <v>26</v>
      </c>
      <c r="AB19" s="22">
        <v>27</v>
      </c>
      <c r="AC19" s="22">
        <v>28</v>
      </c>
      <c r="AD19" s="22">
        <v>29</v>
      </c>
      <c r="AE19" s="22">
        <v>30</v>
      </c>
      <c r="AF19" s="22">
        <v>31</v>
      </c>
      <c r="AG19" s="22">
        <v>32</v>
      </c>
      <c r="AH19" s="22">
        <v>33</v>
      </c>
      <c r="AI19" s="22">
        <v>34</v>
      </c>
      <c r="AJ19" s="22">
        <v>35</v>
      </c>
      <c r="AK19" s="22">
        <v>36</v>
      </c>
      <c r="AL19" s="22">
        <v>37</v>
      </c>
      <c r="AM19" s="22">
        <v>38</v>
      </c>
      <c r="AN19" s="22">
        <v>39</v>
      </c>
      <c r="AO19" s="22">
        <v>40</v>
      </c>
      <c r="AP19" s="22">
        <v>41</v>
      </c>
      <c r="AQ19" s="22">
        <v>42</v>
      </c>
      <c r="AR19" s="22">
        <v>43</v>
      </c>
      <c r="AS19" s="22">
        <v>44</v>
      </c>
      <c r="AT19" s="22">
        <v>45</v>
      </c>
      <c r="AU19" s="22">
        <v>46</v>
      </c>
      <c r="AV19" s="22">
        <v>47</v>
      </c>
      <c r="AW19" s="22">
        <v>48</v>
      </c>
      <c r="AX19" s="22">
        <v>49</v>
      </c>
      <c r="AY19" s="22">
        <v>50</v>
      </c>
      <c r="AZ19" s="22">
        <v>51</v>
      </c>
      <c r="BA19" s="22">
        <v>52</v>
      </c>
    </row>
    <row r="20" spans="1:54" s="105" customFormat="1" x14ac:dyDescent="0.35">
      <c r="A20" s="103" t="s">
        <v>5</v>
      </c>
      <c r="B20" s="124" t="s">
        <v>2</v>
      </c>
      <c r="C20" s="124" t="s">
        <v>2</v>
      </c>
      <c r="D20" s="124" t="s">
        <v>2</v>
      </c>
      <c r="E20" s="124" t="s">
        <v>2</v>
      </c>
      <c r="F20" s="124" t="s">
        <v>2</v>
      </c>
      <c r="G20" s="124" t="s">
        <v>2</v>
      </c>
      <c r="H20" s="124" t="s">
        <v>2</v>
      </c>
      <c r="I20" s="124" t="s">
        <v>2</v>
      </c>
      <c r="J20" s="124" t="s">
        <v>2</v>
      </c>
      <c r="K20" s="124" t="s">
        <v>2</v>
      </c>
      <c r="L20" s="124" t="s">
        <v>2</v>
      </c>
      <c r="M20" s="124" t="s">
        <v>2</v>
      </c>
      <c r="N20" s="124" t="s">
        <v>2</v>
      </c>
      <c r="O20" s="124" t="s">
        <v>2</v>
      </c>
      <c r="P20" s="124" t="s">
        <v>2</v>
      </c>
      <c r="Q20" s="124" t="s">
        <v>2</v>
      </c>
      <c r="R20" s="124" t="s">
        <v>2</v>
      </c>
      <c r="S20" s="124" t="s">
        <v>2</v>
      </c>
      <c r="T20" s="124" t="s">
        <v>111</v>
      </c>
      <c r="U20" s="124" t="s">
        <v>60</v>
      </c>
      <c r="V20" s="124" t="s">
        <v>60</v>
      </c>
      <c r="W20" s="124" t="s">
        <v>111</v>
      </c>
      <c r="X20" s="124" t="s">
        <v>2</v>
      </c>
      <c r="Y20" s="124" t="s">
        <v>2</v>
      </c>
      <c r="Z20" s="124" t="s">
        <v>2</v>
      </c>
      <c r="AA20" s="124" t="s">
        <v>2</v>
      </c>
      <c r="AB20" s="124" t="s">
        <v>2</v>
      </c>
      <c r="AC20" s="124" t="s">
        <v>2</v>
      </c>
      <c r="AD20" s="124" t="s">
        <v>2</v>
      </c>
      <c r="AE20" s="124" t="s">
        <v>2</v>
      </c>
      <c r="AF20" s="124" t="s">
        <v>2</v>
      </c>
      <c r="AG20" s="124" t="s">
        <v>2</v>
      </c>
      <c r="AH20" s="124" t="s">
        <v>2</v>
      </c>
      <c r="AI20" s="124" t="s">
        <v>355</v>
      </c>
      <c r="AJ20" s="124" t="s">
        <v>2</v>
      </c>
      <c r="AK20" s="124" t="s">
        <v>354</v>
      </c>
      <c r="AL20" s="124" t="s">
        <v>2</v>
      </c>
      <c r="AM20" s="124" t="s">
        <v>2</v>
      </c>
      <c r="AN20" s="124" t="s">
        <v>2</v>
      </c>
      <c r="AO20" s="124" t="s">
        <v>2</v>
      </c>
      <c r="AP20" s="124" t="s">
        <v>60</v>
      </c>
      <c r="AQ20" s="124" t="s">
        <v>60</v>
      </c>
      <c r="AR20" s="124" t="s">
        <v>111</v>
      </c>
      <c r="AS20" s="124" t="s">
        <v>111</v>
      </c>
      <c r="AT20" s="124" t="s">
        <v>111</v>
      </c>
      <c r="AU20" s="124" t="s">
        <v>111</v>
      </c>
      <c r="AV20" s="124" t="s">
        <v>111</v>
      </c>
      <c r="AW20" s="124" t="s">
        <v>111</v>
      </c>
      <c r="AX20" s="124" t="s">
        <v>111</v>
      </c>
      <c r="AY20" s="124" t="s">
        <v>111</v>
      </c>
      <c r="AZ20" s="124" t="s">
        <v>111</v>
      </c>
      <c r="BA20" s="124" t="s">
        <v>111</v>
      </c>
      <c r="BB20" s="104"/>
    </row>
    <row r="21" spans="1:54" s="105" customFormat="1" x14ac:dyDescent="0.35">
      <c r="A21" s="103" t="s">
        <v>4</v>
      </c>
      <c r="B21" s="124" t="s">
        <v>1</v>
      </c>
      <c r="C21" s="124" t="s">
        <v>1</v>
      </c>
      <c r="D21" s="124" t="s">
        <v>1</v>
      </c>
      <c r="E21" s="124" t="s">
        <v>1</v>
      </c>
      <c r="F21" s="124" t="s">
        <v>2</v>
      </c>
      <c r="G21" s="124" t="s">
        <v>2</v>
      </c>
      <c r="H21" s="124" t="s">
        <v>2</v>
      </c>
      <c r="I21" s="124" t="s">
        <v>2</v>
      </c>
      <c r="J21" s="124" t="s">
        <v>2</v>
      </c>
      <c r="K21" s="124" t="s">
        <v>2</v>
      </c>
      <c r="L21" s="124" t="s">
        <v>2</v>
      </c>
      <c r="M21" s="124" t="s">
        <v>2</v>
      </c>
      <c r="N21" s="124" t="s">
        <v>2</v>
      </c>
      <c r="O21" s="124" t="s">
        <v>2</v>
      </c>
      <c r="P21" s="124" t="s">
        <v>2</v>
      </c>
      <c r="Q21" s="124" t="s">
        <v>2</v>
      </c>
      <c r="R21" s="124" t="s">
        <v>2</v>
      </c>
      <c r="S21" s="124" t="s">
        <v>2</v>
      </c>
      <c r="T21" s="124" t="s">
        <v>111</v>
      </c>
      <c r="U21" s="124" t="s">
        <v>60</v>
      </c>
      <c r="V21" s="124" t="s">
        <v>60</v>
      </c>
      <c r="W21" s="124" t="s">
        <v>111</v>
      </c>
      <c r="X21" s="124" t="s">
        <v>0</v>
      </c>
      <c r="Y21" s="124" t="s">
        <v>0</v>
      </c>
      <c r="Z21" s="124" t="s">
        <v>0</v>
      </c>
      <c r="AA21" s="124" t="s">
        <v>0</v>
      </c>
      <c r="AB21" s="124" t="s">
        <v>0</v>
      </c>
      <c r="AC21" s="124" t="s">
        <v>0</v>
      </c>
      <c r="AD21" s="124" t="s">
        <v>307</v>
      </c>
      <c r="AE21" s="124" t="s">
        <v>307</v>
      </c>
      <c r="AF21" s="124" t="s">
        <v>307</v>
      </c>
      <c r="AG21" s="124" t="s">
        <v>307</v>
      </c>
      <c r="AH21" s="124" t="s">
        <v>307</v>
      </c>
      <c r="AI21" s="124" t="s">
        <v>307</v>
      </c>
      <c r="AJ21" s="124" t="s">
        <v>307</v>
      </c>
      <c r="AK21" s="124" t="s">
        <v>307</v>
      </c>
      <c r="AL21" s="124" t="s">
        <v>307</v>
      </c>
      <c r="AM21" s="124" t="s">
        <v>307</v>
      </c>
      <c r="AN21" s="124" t="s">
        <v>57</v>
      </c>
      <c r="AO21" s="124" t="s">
        <v>57</v>
      </c>
      <c r="AP21" s="124" t="s">
        <v>57</v>
      </c>
      <c r="AQ21" s="124" t="s">
        <v>57</v>
      </c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04"/>
    </row>
    <row r="22" spans="1:54" s="105" customFormat="1" x14ac:dyDescent="0.35">
      <c r="A22" s="103" t="s">
        <v>3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 t="s">
        <v>57</v>
      </c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04"/>
    </row>
    <row r="23" spans="1:54" ht="23.25" customHeight="1" x14ac:dyDescent="0.35">
      <c r="A23" s="265" t="str">
        <f>ТитулОО!A23</f>
        <v xml:space="preserve">ОБОЗНАЧЕНИЯ:  </v>
      </c>
      <c r="B23" s="266"/>
      <c r="C23" s="266"/>
      <c r="D23" s="127"/>
      <c r="E23" s="127"/>
      <c r="F23" s="245" t="str">
        <f>ТитулОО!F23</f>
        <v>Т</v>
      </c>
      <c r="G23" s="267" t="str">
        <f>ТитулОО!G23</f>
        <v>Теоретическое обучение с НИР</v>
      </c>
      <c r="H23" s="268"/>
      <c r="I23" s="268"/>
      <c r="J23" s="268"/>
      <c r="K23" s="268"/>
      <c r="L23" s="268"/>
      <c r="M23" s="268"/>
      <c r="N23" s="268"/>
      <c r="O23" s="268"/>
      <c r="P23" s="268"/>
      <c r="Q23" s="256" t="str">
        <f>ТитулОО!Q23</f>
        <v>Практики:</v>
      </c>
      <c r="R23" s="257"/>
      <c r="S23" s="257"/>
      <c r="T23" s="258"/>
      <c r="U23" s="259"/>
      <c r="V23" s="259"/>
      <c r="W23" s="259"/>
      <c r="X23" s="259"/>
      <c r="Y23" s="259"/>
      <c r="Z23" s="257"/>
      <c r="AA23" s="257"/>
      <c r="AB23" s="129"/>
      <c r="AC23" s="319"/>
      <c r="AD23" s="393"/>
      <c r="AE23" s="393"/>
      <c r="AF23" s="393"/>
      <c r="AG23" s="393"/>
      <c r="AH23" s="393"/>
      <c r="AI23" s="393"/>
      <c r="AJ23" s="393"/>
      <c r="AK23" s="393"/>
      <c r="AL23" s="393"/>
      <c r="AM23" s="129" t="str">
        <f>ТитулОО!AM23</f>
        <v>ПП</v>
      </c>
      <c r="AN23" s="346" t="str">
        <f>ТитулОО!AN23</f>
        <v>P5</v>
      </c>
      <c r="AO23" s="346"/>
      <c r="AP23" s="346"/>
      <c r="AQ23" s="346"/>
      <c r="AR23" s="346"/>
      <c r="AS23" s="346"/>
      <c r="AT23" s="347"/>
      <c r="AU23" s="104"/>
      <c r="AV23" s="269" t="s">
        <v>7</v>
      </c>
      <c r="AW23" s="270" t="s">
        <v>59</v>
      </c>
      <c r="AX23" s="271"/>
      <c r="AY23" s="271"/>
      <c r="AZ23" s="271"/>
      <c r="BA23" s="271"/>
    </row>
    <row r="24" spans="1:54" ht="40.5" customHeight="1" x14ac:dyDescent="0.35">
      <c r="A24" s="104"/>
      <c r="B24" s="104"/>
      <c r="C24" s="272"/>
      <c r="D24" s="127"/>
      <c r="E24" s="127"/>
      <c r="F24" s="245" t="str">
        <f>ТитулОО!F24</f>
        <v>ГА</v>
      </c>
      <c r="G24" s="267" t="str">
        <f>ТитулОО!G24</f>
        <v>Государственная итоговая аттестация</v>
      </c>
      <c r="H24" s="273"/>
      <c r="I24" s="273"/>
      <c r="J24" s="273"/>
      <c r="K24" s="273"/>
      <c r="L24" s="273"/>
      <c r="M24" s="273"/>
      <c r="N24" s="273"/>
      <c r="O24" s="273"/>
      <c r="P24" s="273"/>
      <c r="Q24" s="130" t="str">
        <f>ТитулОО!Q24</f>
        <v>У</v>
      </c>
      <c r="R24" s="321" t="str">
        <f>ТитулОО!R24</f>
        <v>P2</v>
      </c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217"/>
      <c r="AM24" s="313"/>
      <c r="AN24" s="348"/>
      <c r="AO24" s="348"/>
      <c r="AP24" s="348"/>
      <c r="AQ24" s="348"/>
      <c r="AR24" s="348"/>
      <c r="AS24" s="348"/>
      <c r="AT24" s="349"/>
      <c r="AU24" s="104"/>
      <c r="AV24" s="269" t="s">
        <v>6</v>
      </c>
      <c r="AW24" s="270" t="s">
        <v>58</v>
      </c>
      <c r="AX24" s="274"/>
      <c r="AY24" s="274"/>
      <c r="AZ24" s="274"/>
      <c r="BA24" s="274"/>
    </row>
    <row r="25" spans="1:54" ht="33" customHeight="1" x14ac:dyDescent="0.35">
      <c r="A25" s="275" t="str">
        <f>ТитулОО!A25</f>
        <v>К</v>
      </c>
      <c r="B25" s="164" t="str">
        <f>ТитулОО!B25</f>
        <v>Каникулы</v>
      </c>
      <c r="C25" s="276"/>
      <c r="D25" s="276"/>
      <c r="E25" s="127"/>
      <c r="F25" s="245" t="str">
        <f>ТитулОО!F25</f>
        <v>С</v>
      </c>
      <c r="G25" s="267" t="str">
        <f>ТитулОО!G25</f>
        <v>Экзаменационная сессия</v>
      </c>
      <c r="H25" s="273"/>
      <c r="I25" s="273"/>
      <c r="J25" s="273"/>
      <c r="K25" s="273"/>
      <c r="L25" s="273"/>
      <c r="M25" s="273"/>
      <c r="N25" s="273"/>
      <c r="O25" s="273"/>
      <c r="P25" s="273"/>
      <c r="Q25" s="130" t="str">
        <f>ТитулОО!Q25</f>
        <v>П</v>
      </c>
      <c r="R25" s="321" t="str">
        <f>ТитулОО!R25</f>
        <v>P3</v>
      </c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260"/>
      <c r="AM25" s="128" t="str">
        <f>ТитулОО!AM25</f>
        <v>МД</v>
      </c>
      <c r="AN25" s="387" t="str">
        <f>ТитулОО!AN25</f>
        <v>Преддипломная практика</v>
      </c>
      <c r="AO25" s="387"/>
      <c r="AP25" s="387"/>
      <c r="AQ25" s="387"/>
      <c r="AR25" s="387"/>
      <c r="AS25" s="387"/>
      <c r="AT25" s="388"/>
      <c r="AU25" s="276"/>
      <c r="AV25" s="276"/>
      <c r="AW25" s="276"/>
      <c r="AX25" s="276"/>
      <c r="AY25" s="276"/>
      <c r="AZ25" s="127"/>
      <c r="BA25" s="127"/>
    </row>
    <row r="26" spans="1:54" ht="21.95" customHeight="1" x14ac:dyDescent="0.3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31" t="str">
        <f>ТитулОО!Q26</f>
        <v>А</v>
      </c>
      <c r="R26" s="350" t="str">
        <f>ТитулОО!R26</f>
        <v>P4</v>
      </c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261"/>
      <c r="AM26" s="262"/>
      <c r="AN26" s="389"/>
      <c r="AO26" s="389"/>
      <c r="AP26" s="389"/>
      <c r="AQ26" s="389"/>
      <c r="AR26" s="389"/>
      <c r="AS26" s="389"/>
      <c r="AT26" s="390"/>
      <c r="AU26" s="127"/>
      <c r="AV26" s="127"/>
      <c r="AW26" s="127"/>
      <c r="AX26" s="127"/>
      <c r="AY26" s="127"/>
      <c r="AZ26" s="127"/>
      <c r="BA26" s="127"/>
    </row>
    <row r="27" spans="1:54" x14ac:dyDescent="0.35">
      <c r="A27" s="382" t="str">
        <f>ТитулОО!A27</f>
        <v>ІІ. СВОДНЫЕ ДАННЫЕ О БЮДЖЕТЕ ВРЕМЕНИ, недели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104"/>
      <c r="V27" s="264" t="str">
        <f>ТитулОО!V27</f>
        <v>ІІІ. ПРАКТИКИ, в том числе научно-исследовательская работа</v>
      </c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263"/>
      <c r="AM27" s="104"/>
      <c r="AN27" s="263" t="str">
        <f>ТитулОО!AN27</f>
        <v>IV. ГОСУДАРСТВЕННАЯ ИТОГОВАЯ АТТЕСТАЦИЯ</v>
      </c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3"/>
      <c r="AZ27" s="263"/>
      <c r="BA27" s="263"/>
    </row>
    <row r="28" spans="1:54" ht="31.5" customHeight="1" x14ac:dyDescent="0.35">
      <c r="A28" s="318" t="str">
        <f>ТитулОО!A28</f>
        <v>Курс</v>
      </c>
      <c r="B28" s="318"/>
      <c r="C28" s="318" t="str">
        <f>ТитулОО!C28</f>
        <v>Теоретическое обучение с НИР</v>
      </c>
      <c r="D28" s="318"/>
      <c r="E28" s="318"/>
      <c r="F28" s="331" t="str">
        <f>ТитулОО!F28</f>
        <v>Экзаменационная сессия</v>
      </c>
      <c r="G28" s="331"/>
      <c r="H28" s="331"/>
      <c r="I28" s="318" t="str">
        <f>ТитулОО!I28</f>
        <v>Практика (в т.ч. подготовка ВКР: магистерской диссертации)</v>
      </c>
      <c r="J28" s="318"/>
      <c r="K28" s="318" t="str">
        <f>ТитулОО!K28</f>
        <v>Государственная итоговая аттестация</v>
      </c>
      <c r="L28" s="318"/>
      <c r="M28" s="318"/>
      <c r="N28" s="327" t="str">
        <f>ТитулОО!N28</f>
        <v>Подготовка ВКР: магистерской диссертации (МД)</v>
      </c>
      <c r="O28" s="327"/>
      <c r="P28" s="327"/>
      <c r="Q28" s="318" t="str">
        <f>ТитулОО!Q28</f>
        <v>Каникулы</v>
      </c>
      <c r="R28" s="318"/>
      <c r="S28" s="318" t="str">
        <f>ТитулОО!S28</f>
        <v>Всего</v>
      </c>
      <c r="T28" s="318"/>
      <c r="U28" s="9"/>
      <c r="W28" s="336" t="str">
        <f>ТитулОО!W28</f>
        <v>Название практики</v>
      </c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18" t="s">
        <v>54</v>
      </c>
      <c r="AK28" s="318" t="str">
        <f>ТитулОО!AK28</f>
        <v>Количество недель</v>
      </c>
      <c r="AL28" s="318"/>
      <c r="AM28" s="30"/>
      <c r="AN28" s="30"/>
      <c r="AO28" s="336" t="str">
        <f>ТитулОО!AO28</f>
        <v>Название учебной дисциплины</v>
      </c>
      <c r="AP28" s="336"/>
      <c r="AQ28" s="336"/>
      <c r="AR28" s="336"/>
      <c r="AS28" s="336"/>
      <c r="AT28" s="336"/>
      <c r="AU28" s="336"/>
      <c r="AV28" s="336" t="str">
        <f>ТитулОО!AV28</f>
        <v>Форма государственной итоговой аттестации (экзамен, защита)</v>
      </c>
      <c r="AW28" s="336"/>
      <c r="AX28" s="336"/>
      <c r="AY28" s="336"/>
      <c r="AZ28" s="336"/>
      <c r="BA28" s="318" t="str">
        <f>AJ28</f>
        <v>Курс</v>
      </c>
    </row>
    <row r="29" spans="1:54" ht="36" customHeight="1" x14ac:dyDescent="0.35">
      <c r="A29" s="318"/>
      <c r="B29" s="318"/>
      <c r="C29" s="318"/>
      <c r="D29" s="318"/>
      <c r="E29" s="318"/>
      <c r="F29" s="331"/>
      <c r="G29" s="331"/>
      <c r="H29" s="331"/>
      <c r="I29" s="318"/>
      <c r="J29" s="318"/>
      <c r="K29" s="318"/>
      <c r="L29" s="318"/>
      <c r="M29" s="318"/>
      <c r="N29" s="327"/>
      <c r="O29" s="327"/>
      <c r="P29" s="327"/>
      <c r="Q29" s="318"/>
      <c r="R29" s="318"/>
      <c r="S29" s="318"/>
      <c r="T29" s="318"/>
      <c r="U29" s="115">
        <f>Base!DF130</f>
        <v>6</v>
      </c>
      <c r="V29" s="30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18"/>
      <c r="AK29" s="318"/>
      <c r="AL29" s="318"/>
      <c r="AM29" s="30"/>
      <c r="AN29" s="30"/>
      <c r="AO29" s="383"/>
      <c r="AP29" s="383"/>
      <c r="AQ29" s="383"/>
      <c r="AR29" s="383"/>
      <c r="AS29" s="383"/>
      <c r="AT29" s="383"/>
      <c r="AU29" s="383"/>
      <c r="AV29" s="383"/>
      <c r="AW29" s="383"/>
      <c r="AX29" s="383"/>
      <c r="AY29" s="383"/>
      <c r="AZ29" s="383"/>
      <c r="BA29" s="381"/>
    </row>
    <row r="30" spans="1:54" ht="86.25" customHeight="1" x14ac:dyDescent="0.35">
      <c r="A30" s="318"/>
      <c r="B30" s="318"/>
      <c r="C30" s="318"/>
      <c r="D30" s="318"/>
      <c r="E30" s="318"/>
      <c r="F30" s="331"/>
      <c r="G30" s="331"/>
      <c r="H30" s="331"/>
      <c r="I30" s="318"/>
      <c r="J30" s="318"/>
      <c r="K30" s="318"/>
      <c r="L30" s="318"/>
      <c r="M30" s="318"/>
      <c r="N30" s="327"/>
      <c r="O30" s="327"/>
      <c r="P30" s="327"/>
      <c r="Q30" s="318"/>
      <c r="R30" s="318"/>
      <c r="S30" s="318"/>
      <c r="T30" s="318"/>
      <c r="U30" s="114">
        <v>1</v>
      </c>
      <c r="V30" s="176"/>
      <c r="W30" s="334" t="str">
        <f>Base!B121</f>
        <v>Научно-исследовательская работа (НИР)</v>
      </c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177">
        <v>1.2</v>
      </c>
      <c r="AK30" s="341"/>
      <c r="AL30" s="341"/>
      <c r="AM30" s="30"/>
      <c r="AN30" s="30"/>
      <c r="AO30" s="336" t="str">
        <f>ТитулОО!AO30</f>
        <v>Выпускная квалификационная работа</v>
      </c>
      <c r="AP30" s="336"/>
      <c r="AQ30" s="336"/>
      <c r="AR30" s="336"/>
      <c r="AS30" s="336"/>
      <c r="AT30" s="336"/>
      <c r="AU30" s="336"/>
      <c r="AV30" s="392" t="str">
        <f>ТитулОО!AV30</f>
        <v>защита</v>
      </c>
      <c r="AW30" s="392"/>
      <c r="AX30" s="392"/>
      <c r="AY30" s="392"/>
      <c r="AZ30" s="392"/>
      <c r="BA30" s="244">
        <v>2</v>
      </c>
    </row>
    <row r="31" spans="1:54" ht="54" customHeight="1" x14ac:dyDescent="0.35">
      <c r="A31" s="328" t="s">
        <v>48</v>
      </c>
      <c r="B31" s="328"/>
      <c r="C31" s="329">
        <f>COUNTIF($B20:$BA20,F$23)</f>
        <v>34</v>
      </c>
      <c r="D31" s="329"/>
      <c r="E31" s="329"/>
      <c r="F31" s="329">
        <f>COUNTIF($B20:$BA20,F$25)</f>
        <v>4</v>
      </c>
      <c r="G31" s="329"/>
      <c r="H31" s="329"/>
      <c r="I31" s="329">
        <f ca="1">AD42</f>
        <v>2</v>
      </c>
      <c r="J31" s="329"/>
      <c r="K31" s="329">
        <f>COUNTIF($B20:$BA20,F$24)</f>
        <v>0</v>
      </c>
      <c r="L31" s="329"/>
      <c r="M31" s="329"/>
      <c r="N31" s="325">
        <f>IF(COUNTIF($B20:$BA20,AM$25)&gt;0,"("&amp;COUNTIF($B20:$BA20,AM$25)&amp;")",0)</f>
        <v>0</v>
      </c>
      <c r="O31" s="325"/>
      <c r="P31" s="325"/>
      <c r="Q31" s="329">
        <f>COUNTIF($B20:$BA20,A$25)</f>
        <v>12</v>
      </c>
      <c r="R31" s="329"/>
      <c r="S31" s="333">
        <f ca="1">SUM(C31:R31)</f>
        <v>52</v>
      </c>
      <c r="T31" s="333"/>
      <c r="U31" s="115">
        <v>2</v>
      </c>
      <c r="V31" s="125" t="str">
        <f>ТитулОО!V31</f>
        <v>У</v>
      </c>
      <c r="W31" s="384" t="str">
        <f>ТитулОО!W31</f>
        <v>P2</v>
      </c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6"/>
      <c r="AJ31" s="173" t="str">
        <f ca="1">OFFSET(AP$44,0,U31-1)</f>
        <v>2</v>
      </c>
      <c r="AK31" s="335">
        <f>IF(V31&lt;&gt;"",COUNTIF($B$20:$BA$22,V31),0)</f>
        <v>4</v>
      </c>
      <c r="AL31" s="335"/>
      <c r="AM31" s="139"/>
      <c r="AN31" s="30"/>
      <c r="AO31" s="391" t="str">
        <f>ТитулОО!AO32</f>
        <v/>
      </c>
      <c r="AP31" s="391"/>
      <c r="AQ31" s="391"/>
      <c r="AR31" s="391"/>
      <c r="AS31" s="391"/>
      <c r="AT31" s="391"/>
      <c r="AU31" s="391"/>
      <c r="AV31" s="391">
        <f>ТитулОО!AV32</f>
        <v>0</v>
      </c>
      <c r="AW31" s="391"/>
      <c r="AX31" s="391"/>
      <c r="AY31" s="391"/>
      <c r="AZ31" s="391"/>
      <c r="BA31" s="181"/>
    </row>
    <row r="32" spans="1:54" ht="61.5" customHeight="1" x14ac:dyDescent="0.35">
      <c r="A32" s="328" t="s">
        <v>47</v>
      </c>
      <c r="B32" s="328"/>
      <c r="C32" s="329">
        <f>COUNTIF($B21:$BA21,F$23)</f>
        <v>14</v>
      </c>
      <c r="D32" s="329"/>
      <c r="E32" s="329"/>
      <c r="F32" s="329">
        <f>COUNTIF($B21:$BA21,F$25)</f>
        <v>2</v>
      </c>
      <c r="G32" s="329"/>
      <c r="H32" s="329"/>
      <c r="I32" s="329">
        <f ca="1">AD43</f>
        <v>20</v>
      </c>
      <c r="J32" s="329"/>
      <c r="K32" s="329">
        <f>COUNTIF($B21:$BA21,F$24)</f>
        <v>4</v>
      </c>
      <c r="L32" s="329"/>
      <c r="M32" s="329"/>
      <c r="N32" s="325" t="str">
        <f>IF(COUNTIF($B21:$BA21,AM$25)&gt;0,"("&amp;COUNTIF($B21:$BA21,AM$25)&amp;")",0)</f>
        <v>(10)</v>
      </c>
      <c r="O32" s="325"/>
      <c r="P32" s="325"/>
      <c r="Q32" s="329">
        <f>COUNTIF($B21:$BA21,A$25)</f>
        <v>2</v>
      </c>
      <c r="R32" s="329"/>
      <c r="S32" s="333">
        <f ca="1">SUM(C32:R32)</f>
        <v>42</v>
      </c>
      <c r="T32" s="333"/>
      <c r="U32" s="115">
        <v>3</v>
      </c>
      <c r="V32" s="125" t="str">
        <f>ТитулОО!V32</f>
        <v>П</v>
      </c>
      <c r="W32" s="384" t="str">
        <f>ТитулОО!W32</f>
        <v>P3</v>
      </c>
      <c r="X32" s="385"/>
      <c r="Y32" s="385"/>
      <c r="Z32" s="385"/>
      <c r="AA32" s="385"/>
      <c r="AB32" s="385"/>
      <c r="AC32" s="385"/>
      <c r="AD32" s="385"/>
      <c r="AE32" s="385"/>
      <c r="AF32" s="385"/>
      <c r="AG32" s="385"/>
      <c r="AH32" s="385"/>
      <c r="AI32" s="386"/>
      <c r="AJ32" s="173" t="str">
        <f ca="1">OFFSET(AP$44,0,U32-1)</f>
        <v>2</v>
      </c>
      <c r="AK32" s="335">
        <f>IF(V32&lt;&gt;"",COUNTIF($B$20:$BA$22,V32),0)</f>
        <v>6</v>
      </c>
      <c r="AL32" s="335"/>
      <c r="AM32" s="139"/>
      <c r="AN32" s="30"/>
      <c r="AO32" s="180"/>
      <c r="AP32" s="180"/>
      <c r="AQ32" s="180"/>
      <c r="AR32" s="180"/>
      <c r="AS32" s="180"/>
      <c r="AT32" s="180"/>
      <c r="AU32" s="180"/>
      <c r="AV32" s="268"/>
      <c r="AW32" s="268"/>
      <c r="AX32" s="268"/>
      <c r="AY32" s="268"/>
      <c r="AZ32" s="268"/>
      <c r="BA32" s="277"/>
    </row>
    <row r="33" spans="1:54" ht="30" customHeight="1" x14ac:dyDescent="0.35">
      <c r="A33" s="328" t="str">
        <f>IF(COUNTA(B22:BA22)&gt;0,"III","Всего")</f>
        <v>III</v>
      </c>
      <c r="B33" s="328"/>
      <c r="C33" s="329">
        <f>IF(A33="III",COUNTIF($B22:$BA22,F$23),SUM(C31:E32))</f>
        <v>0</v>
      </c>
      <c r="D33" s="329"/>
      <c r="E33" s="329"/>
      <c r="F33" s="329">
        <f>IF(A33="III",COUNTIF($B22:$BA22,F$25),SUM(F31:H32))</f>
        <v>0</v>
      </c>
      <c r="G33" s="329"/>
      <c r="H33" s="329"/>
      <c r="I33" s="329">
        <f ca="1">IF(A33="III",AD44,SUM(I31:J32))</f>
        <v>0</v>
      </c>
      <c r="J33" s="329"/>
      <c r="K33" s="329">
        <f>IF(A33="III",COUNTIF($B22:$BA22,F$24),SUM(K31:M32))</f>
        <v>1</v>
      </c>
      <c r="L33" s="329"/>
      <c r="M33" s="329"/>
      <c r="N33" s="325">
        <f>IF(A33="III",IF(COUNTIF($B22:$BA22,AM$25)&gt;0,"("&amp;COUNTIF($B22:$BA22,AM$25)&amp;")",0),IF(COUNTIF($B20:$BA22,AM$25)&gt;0,"("&amp;COUNTIF($B20:$BA22,AM$25)&amp;")",0))</f>
        <v>0</v>
      </c>
      <c r="O33" s="325"/>
      <c r="P33" s="325"/>
      <c r="Q33" s="329">
        <f>IF(A33="III",COUNTIF($B22:$BA22,A$25),SUM(Q31:R32))</f>
        <v>0</v>
      </c>
      <c r="R33" s="329"/>
      <c r="S33" s="333">
        <f ca="1">IF(A33="III",SUM(C33:R33),SUM(S31:T32))</f>
        <v>1</v>
      </c>
      <c r="T33" s="333"/>
      <c r="U33" s="114">
        <v>4</v>
      </c>
      <c r="V33" s="125" t="str">
        <f>ТитулОО!V33</f>
        <v>А</v>
      </c>
      <c r="W33" s="384" t="str">
        <f>ТитулОО!W33</f>
        <v>P4</v>
      </c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385"/>
      <c r="AI33" s="386"/>
      <c r="AJ33" s="173" t="str">
        <f ca="1">OFFSET(AP$44,0,U33-1)</f>
        <v>1</v>
      </c>
      <c r="AK33" s="335">
        <f>IF(V33&lt;&gt;"",COUNTIF($B$20:$BA$22,V33),0)</f>
        <v>1</v>
      </c>
      <c r="AL33" s="335"/>
      <c r="AM33" s="139"/>
      <c r="AN33" s="30"/>
      <c r="AO33" s="30"/>
      <c r="AP33" s="30"/>
      <c r="AQ33" s="30"/>
      <c r="AS33" s="30"/>
      <c r="AT33" s="30"/>
      <c r="AU33" s="30"/>
      <c r="AV33" s="30"/>
      <c r="AW33" s="30"/>
      <c r="AX33" s="30"/>
      <c r="AY33" s="30"/>
      <c r="AZ33" s="30"/>
    </row>
    <row r="34" spans="1:54" ht="28.5" customHeight="1" x14ac:dyDescent="0.35">
      <c r="A34" s="338" t="str">
        <f>IF(A33="III","Всего","")</f>
        <v>Всего</v>
      </c>
      <c r="B34" s="338"/>
      <c r="C34" s="339">
        <f>IF(A33="III",SUM(C31:E33),"")</f>
        <v>48</v>
      </c>
      <c r="D34" s="339"/>
      <c r="E34" s="339"/>
      <c r="F34" s="339">
        <f>IF(A33="III",SUM(F31:H33),"")</f>
        <v>6</v>
      </c>
      <c r="G34" s="339"/>
      <c r="H34" s="339"/>
      <c r="I34" s="339">
        <f ca="1">IF(A33="III",SUM(I31:J33),"")</f>
        <v>22</v>
      </c>
      <c r="J34" s="339"/>
      <c r="K34" s="339">
        <f>IF(A33="III",SUM(K31:M33),"")</f>
        <v>5</v>
      </c>
      <c r="L34" s="339"/>
      <c r="M34" s="339"/>
      <c r="N34" s="332" t="str">
        <f>IF(A33="III",IF(COUNTIF($B20:$BA22,AM$25)&gt;0,"("&amp;COUNTIF($B20:$BA22,AM$25)&amp;")",0),"")</f>
        <v>(10)</v>
      </c>
      <c r="O34" s="332"/>
      <c r="P34" s="332"/>
      <c r="Q34" s="355">
        <f>IF(A33="III",SUM(Q31:R33),"")</f>
        <v>14</v>
      </c>
      <c r="R34" s="339"/>
      <c r="S34" s="355">
        <f ca="1">IF(A33="III",SUM(S31:T33),"")</f>
        <v>95</v>
      </c>
      <c r="T34" s="339"/>
      <c r="U34" s="115">
        <v>5</v>
      </c>
      <c r="V34" s="125" t="str">
        <f>ТитулОО!V34</f>
        <v>ПП</v>
      </c>
      <c r="W34" s="384" t="str">
        <f>ТитулОО!W34</f>
        <v>P5</v>
      </c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385"/>
      <c r="AI34" s="386"/>
      <c r="AJ34" s="173" t="str">
        <f ca="1">OFFSET(AP$44,0,U34-1)</f>
        <v>1</v>
      </c>
      <c r="AK34" s="335">
        <f>IF(V34&lt;&gt;"",COUNTIF($B$20:$BA$22,V34),0)</f>
        <v>1</v>
      </c>
      <c r="AL34" s="335"/>
      <c r="AM34" s="139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</row>
    <row r="35" spans="1:54" ht="30.7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226">
        <v>6</v>
      </c>
      <c r="V35" s="125" t="str">
        <f>ТитулОО!V35</f>
        <v>МД</v>
      </c>
      <c r="W35" s="384" t="str">
        <f>ТитулОО!W35</f>
        <v>Преддипломная практика</v>
      </c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385"/>
      <c r="AI35" s="386"/>
      <c r="AJ35" s="173" t="str">
        <f ca="1">OFFSET(AP$44,0,U35-1)</f>
        <v>2</v>
      </c>
      <c r="AK35" s="335">
        <f>IF(V35&lt;&gt;"",COUNTIF($B$20:$BA$22,V35),0)</f>
        <v>10</v>
      </c>
      <c r="AL35" s="335"/>
      <c r="AM35" s="127"/>
      <c r="AN35" s="127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</row>
    <row r="36" spans="1:54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227"/>
      <c r="V36" s="1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173"/>
      <c r="AK36" s="173"/>
      <c r="AL36" s="173"/>
      <c r="AM36" s="127"/>
      <c r="AN36" s="127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</row>
    <row r="37" spans="1:54" s="77" customFormat="1" ht="18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226"/>
      <c r="V37" s="1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173"/>
      <c r="AK37" s="173"/>
      <c r="AL37" s="173"/>
      <c r="AM37" s="127"/>
      <c r="AN37" s="127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76"/>
    </row>
    <row r="38" spans="1:54" s="77" customFormat="1" ht="18.7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226"/>
      <c r="V38" s="1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173"/>
      <c r="AK38" s="173"/>
      <c r="AL38" s="173"/>
      <c r="AM38" s="228"/>
      <c r="AN38" s="228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</row>
    <row r="39" spans="1:54" s="77" customFormat="1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226"/>
      <c r="V39" s="127"/>
      <c r="W39" s="127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127"/>
      <c r="AM39" s="228"/>
      <c r="AN39" s="228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</row>
    <row r="40" spans="1:54" s="77" customFormat="1" ht="15.75" hidden="1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>
        <v>0</v>
      </c>
      <c r="V40" s="76">
        <v>1</v>
      </c>
      <c r="W40" s="76">
        <v>2</v>
      </c>
      <c r="X40" s="76">
        <v>3</v>
      </c>
      <c r="Y40" s="76">
        <v>4</v>
      </c>
      <c r="Z40" s="76">
        <v>5</v>
      </c>
      <c r="AA40" s="76">
        <v>6</v>
      </c>
      <c r="AB40" s="76">
        <v>7</v>
      </c>
      <c r="AC40" s="76">
        <v>8</v>
      </c>
      <c r="AD40" s="76"/>
      <c r="AE40" s="76"/>
      <c r="AF40" s="76">
        <v>0</v>
      </c>
      <c r="AG40" s="76">
        <v>1</v>
      </c>
      <c r="AH40" s="76">
        <v>2</v>
      </c>
      <c r="AI40" s="76">
        <v>3</v>
      </c>
      <c r="AJ40" s="76">
        <v>4</v>
      </c>
      <c r="AK40" s="76">
        <v>5</v>
      </c>
      <c r="AL40" s="76">
        <v>6</v>
      </c>
      <c r="AM40" s="76">
        <v>7</v>
      </c>
      <c r="AN40" s="76">
        <v>8</v>
      </c>
      <c r="AO40" s="76"/>
      <c r="AP40" s="76">
        <v>0</v>
      </c>
      <c r="AQ40" s="76">
        <v>1</v>
      </c>
      <c r="AR40" s="76">
        <v>2</v>
      </c>
      <c r="AS40" s="76">
        <v>3</v>
      </c>
      <c r="AT40" s="76">
        <v>4</v>
      </c>
      <c r="AU40" s="76">
        <v>5</v>
      </c>
      <c r="AV40" s="76">
        <v>6</v>
      </c>
      <c r="AW40" s="76">
        <v>7</v>
      </c>
      <c r="AX40" s="76">
        <v>8</v>
      </c>
      <c r="AY40" s="76"/>
      <c r="AZ40" s="76"/>
      <c r="BA40" s="76"/>
      <c r="BB40" s="76"/>
    </row>
    <row r="41" spans="1:54" s="77" customFormat="1" ht="15.75" hidden="1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>
        <f ca="1">OFFSET($V$30,U40,0,1,1)</f>
        <v>0</v>
      </c>
      <c r="V41" s="76" t="str">
        <f ca="1">OFFSET($V$30,V40,0,1,1)</f>
        <v>У</v>
      </c>
      <c r="W41" s="76" t="str">
        <f t="shared" ref="W41:AC41" ca="1" si="0">OFFSET($V$30,W40,0,1,1)</f>
        <v>П</v>
      </c>
      <c r="X41" s="76" t="str">
        <f t="shared" ca="1" si="0"/>
        <v>А</v>
      </c>
      <c r="Y41" s="76" t="str">
        <f t="shared" ca="1" si="0"/>
        <v>ПП</v>
      </c>
      <c r="Z41" s="76" t="str">
        <f t="shared" ca="1" si="0"/>
        <v>МД</v>
      </c>
      <c r="AA41" s="76">
        <f t="shared" ca="1" si="0"/>
        <v>0</v>
      </c>
      <c r="AB41" s="76">
        <f t="shared" ca="1" si="0"/>
        <v>0</v>
      </c>
      <c r="AC41" s="76">
        <f t="shared" ca="1" si="0"/>
        <v>0</v>
      </c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</row>
    <row r="42" spans="1:54" s="77" customFormat="1" ht="15.75" hidden="1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>
        <v>1</v>
      </c>
      <c r="U42" s="76">
        <f t="shared" ref="U42:AC44" ca="1" si="1">IF(U$41&lt;&gt;"",COUNTIF($B20:$BA20,U$41),0)</f>
        <v>0</v>
      </c>
      <c r="V42" s="76">
        <f t="shared" ca="1" si="1"/>
        <v>0</v>
      </c>
      <c r="W42" s="76">
        <f t="shared" ca="1" si="1"/>
        <v>0</v>
      </c>
      <c r="X42" s="76">
        <f t="shared" ca="1" si="1"/>
        <v>1</v>
      </c>
      <c r="Y42" s="76">
        <f t="shared" ca="1" si="1"/>
        <v>1</v>
      </c>
      <c r="Z42" s="76">
        <f t="shared" ca="1" si="1"/>
        <v>0</v>
      </c>
      <c r="AA42" s="76">
        <f t="shared" ca="1" si="1"/>
        <v>0</v>
      </c>
      <c r="AB42" s="76">
        <f t="shared" ca="1" si="1"/>
        <v>0</v>
      </c>
      <c r="AC42" s="76">
        <f t="shared" ca="1" si="1"/>
        <v>0</v>
      </c>
      <c r="AD42" s="76">
        <f ca="1">SUM(U42:AC42)</f>
        <v>2</v>
      </c>
      <c r="AE42" s="76"/>
      <c r="AF42" s="76" t="str">
        <f t="shared" ref="AF42:AN44" ca="1" si="2">IF(U42&gt;0,$T42&amp;" ","")</f>
        <v/>
      </c>
      <c r="AG42" s="76" t="str">
        <f t="shared" ca="1" si="2"/>
        <v/>
      </c>
      <c r="AH42" s="76" t="str">
        <f t="shared" ca="1" si="2"/>
        <v/>
      </c>
      <c r="AI42" s="76" t="str">
        <f t="shared" ca="1" si="2"/>
        <v xml:space="preserve">1 </v>
      </c>
      <c r="AJ42" s="76" t="str">
        <f t="shared" ca="1" si="2"/>
        <v xml:space="preserve">1 </v>
      </c>
      <c r="AK42" s="76" t="str">
        <f t="shared" ca="1" si="2"/>
        <v/>
      </c>
      <c r="AL42" s="76" t="str">
        <f t="shared" ca="1" si="2"/>
        <v/>
      </c>
      <c r="AM42" s="76" t="str">
        <f t="shared" ca="1" si="2"/>
        <v/>
      </c>
      <c r="AN42" s="76" t="str">
        <f t="shared" ca="1" si="2"/>
        <v/>
      </c>
      <c r="AO42" s="76"/>
      <c r="AP42" s="76" t="str">
        <f ca="1">AF42&amp;AF43&amp;AF44</f>
        <v/>
      </c>
      <c r="AQ42" s="76" t="str">
        <f t="shared" ref="AQ42:AX42" ca="1" si="3">AG42&amp;AG43&amp;AG44</f>
        <v xml:space="preserve">2 </v>
      </c>
      <c r="AR42" s="76" t="str">
        <f t="shared" ca="1" si="3"/>
        <v xml:space="preserve">2 </v>
      </c>
      <c r="AS42" s="76" t="str">
        <f t="shared" ca="1" si="3"/>
        <v xml:space="preserve">1 </v>
      </c>
      <c r="AT42" s="76" t="str">
        <f t="shared" ca="1" si="3"/>
        <v xml:space="preserve">1 </v>
      </c>
      <c r="AU42" s="76" t="str">
        <f t="shared" ca="1" si="3"/>
        <v xml:space="preserve">2 </v>
      </c>
      <c r="AV42" s="76" t="str">
        <f t="shared" ca="1" si="3"/>
        <v/>
      </c>
      <c r="AW42" s="76" t="str">
        <f t="shared" ca="1" si="3"/>
        <v/>
      </c>
      <c r="AX42" s="76" t="str">
        <f t="shared" ca="1" si="3"/>
        <v/>
      </c>
      <c r="AY42" s="76"/>
      <c r="AZ42" s="76"/>
      <c r="BA42" s="76"/>
      <c r="BB42" s="76"/>
    </row>
    <row r="43" spans="1:54" s="77" customFormat="1" ht="15.75" hidden="1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>
        <v>2</v>
      </c>
      <c r="U43" s="76">
        <f t="shared" ca="1" si="1"/>
        <v>0</v>
      </c>
      <c r="V43" s="76">
        <f t="shared" ca="1" si="1"/>
        <v>4</v>
      </c>
      <c r="W43" s="76">
        <f t="shared" ca="1" si="1"/>
        <v>6</v>
      </c>
      <c r="X43" s="76">
        <f t="shared" ca="1" si="1"/>
        <v>0</v>
      </c>
      <c r="Y43" s="76">
        <f t="shared" ca="1" si="1"/>
        <v>0</v>
      </c>
      <c r="Z43" s="76">
        <f t="shared" ca="1" si="1"/>
        <v>10</v>
      </c>
      <c r="AA43" s="76">
        <f t="shared" ca="1" si="1"/>
        <v>0</v>
      </c>
      <c r="AB43" s="76">
        <f t="shared" ca="1" si="1"/>
        <v>0</v>
      </c>
      <c r="AC43" s="76">
        <f t="shared" ca="1" si="1"/>
        <v>0</v>
      </c>
      <c r="AD43" s="76">
        <f ca="1">SUM(U43:AC43)</f>
        <v>20</v>
      </c>
      <c r="AE43" s="76"/>
      <c r="AF43" s="76" t="str">
        <f t="shared" ca="1" si="2"/>
        <v/>
      </c>
      <c r="AG43" s="76" t="str">
        <f t="shared" ca="1" si="2"/>
        <v xml:space="preserve">2 </v>
      </c>
      <c r="AH43" s="76" t="str">
        <f t="shared" ca="1" si="2"/>
        <v xml:space="preserve">2 </v>
      </c>
      <c r="AI43" s="76" t="str">
        <f t="shared" ca="1" si="2"/>
        <v/>
      </c>
      <c r="AJ43" s="76" t="str">
        <f t="shared" ca="1" si="2"/>
        <v/>
      </c>
      <c r="AK43" s="76" t="str">
        <f t="shared" ca="1" si="2"/>
        <v xml:space="preserve">2 </v>
      </c>
      <c r="AL43" s="76" t="str">
        <f t="shared" ca="1" si="2"/>
        <v/>
      </c>
      <c r="AM43" s="76" t="str">
        <f t="shared" ca="1" si="2"/>
        <v/>
      </c>
      <c r="AN43" s="76" t="str">
        <f t="shared" ca="1" si="2"/>
        <v/>
      </c>
      <c r="AO43" s="76"/>
      <c r="AP43" s="76" t="str">
        <f ca="1">TRIM(AP42)</f>
        <v/>
      </c>
      <c r="AQ43" s="76" t="str">
        <f t="shared" ref="AQ43:AX43" ca="1" si="4">TRIM(AQ42)</f>
        <v>2</v>
      </c>
      <c r="AR43" s="76" t="str">
        <f t="shared" ca="1" si="4"/>
        <v>2</v>
      </c>
      <c r="AS43" s="76" t="str">
        <f t="shared" ca="1" si="4"/>
        <v>1</v>
      </c>
      <c r="AT43" s="76" t="str">
        <f t="shared" ca="1" si="4"/>
        <v>1</v>
      </c>
      <c r="AU43" s="76" t="str">
        <f t="shared" ca="1" si="4"/>
        <v>2</v>
      </c>
      <c r="AV43" s="76" t="str">
        <f t="shared" ca="1" si="4"/>
        <v/>
      </c>
      <c r="AW43" s="76" t="str">
        <f t="shared" ca="1" si="4"/>
        <v/>
      </c>
      <c r="AX43" s="76" t="str">
        <f t="shared" ca="1" si="4"/>
        <v/>
      </c>
      <c r="AY43" s="76"/>
      <c r="AZ43" s="76"/>
      <c r="BA43" s="76"/>
      <c r="BB43" s="76"/>
    </row>
    <row r="44" spans="1:54" s="77" customFormat="1" ht="15.75" hidden="1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>
        <v>3</v>
      </c>
      <c r="U44" s="76">
        <f t="shared" ca="1" si="1"/>
        <v>0</v>
      </c>
      <c r="V44" s="76">
        <f t="shared" ca="1" si="1"/>
        <v>0</v>
      </c>
      <c r="W44" s="76">
        <f t="shared" ca="1" si="1"/>
        <v>0</v>
      </c>
      <c r="X44" s="76">
        <f t="shared" ca="1" si="1"/>
        <v>0</v>
      </c>
      <c r="Y44" s="76">
        <f t="shared" ca="1" si="1"/>
        <v>0</v>
      </c>
      <c r="Z44" s="76">
        <f t="shared" ca="1" si="1"/>
        <v>0</v>
      </c>
      <c r="AA44" s="76">
        <f t="shared" ca="1" si="1"/>
        <v>0</v>
      </c>
      <c r="AB44" s="76">
        <f t="shared" ca="1" si="1"/>
        <v>0</v>
      </c>
      <c r="AC44" s="76">
        <f t="shared" ca="1" si="1"/>
        <v>0</v>
      </c>
      <c r="AD44" s="76">
        <f ca="1">SUM(U44:AC44)</f>
        <v>0</v>
      </c>
      <c r="AE44" s="76"/>
      <c r="AF44" s="76" t="str">
        <f t="shared" ca="1" si="2"/>
        <v/>
      </c>
      <c r="AG44" s="76" t="str">
        <f t="shared" ca="1" si="2"/>
        <v/>
      </c>
      <c r="AH44" s="76" t="str">
        <f t="shared" ca="1" si="2"/>
        <v/>
      </c>
      <c r="AI44" s="76" t="str">
        <f t="shared" ca="1" si="2"/>
        <v/>
      </c>
      <c r="AJ44" s="76" t="str">
        <f t="shared" ca="1" si="2"/>
        <v/>
      </c>
      <c r="AK44" s="76" t="str">
        <f t="shared" ca="1" si="2"/>
        <v/>
      </c>
      <c r="AL44" s="76" t="str">
        <f t="shared" ca="1" si="2"/>
        <v/>
      </c>
      <c r="AM44" s="76" t="str">
        <f t="shared" ca="1" si="2"/>
        <v/>
      </c>
      <c r="AN44" s="76" t="str">
        <f t="shared" ca="1" si="2"/>
        <v/>
      </c>
      <c r="AO44" s="76"/>
      <c r="AP44" s="76" t="str">
        <f ca="1">SUBSTITUTE(AP43," ",",")</f>
        <v/>
      </c>
      <c r="AQ44" s="76" t="str">
        <f t="shared" ref="AQ44:AX44" ca="1" si="5">SUBSTITUTE(AQ43," ",",")</f>
        <v>2</v>
      </c>
      <c r="AR44" s="76" t="str">
        <f t="shared" ca="1" si="5"/>
        <v>2</v>
      </c>
      <c r="AS44" s="76" t="str">
        <f t="shared" ca="1" si="5"/>
        <v>1</v>
      </c>
      <c r="AT44" s="76" t="str">
        <f t="shared" ca="1" si="5"/>
        <v>1</v>
      </c>
      <c r="AU44" s="76" t="str">
        <f t="shared" ca="1" si="5"/>
        <v>2</v>
      </c>
      <c r="AV44" s="76" t="str">
        <f t="shared" ca="1" si="5"/>
        <v/>
      </c>
      <c r="AW44" s="76" t="str">
        <f t="shared" ca="1" si="5"/>
        <v/>
      </c>
      <c r="AX44" s="76" t="str">
        <f t="shared" ca="1" si="5"/>
        <v/>
      </c>
      <c r="AY44" s="76"/>
      <c r="AZ44" s="76"/>
      <c r="BA44" s="76"/>
      <c r="BB44" s="76"/>
    </row>
    <row r="45" spans="1:54" s="77" customFormat="1" ht="15.75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</row>
    <row r="46" spans="1:54" s="77" customFormat="1" ht="15.75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</row>
    <row r="47" spans="1:54" s="77" customFormat="1" ht="15.75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</row>
  </sheetData>
  <sheetProtection algorithmName="SHA-512" hashValue="MCYL0ilVDc4g+dIJeU/8S64IVC7/Tx3vseCWehlVVGGcfOT4H085JnegmGC5/dEiwe3IdYhDSvkKKFTdALO08A==" saltValue="CQxDVNEB36uQm4nJ5QW/Rw==" spinCount="100000" sheet="1" formatCells="0" formatRows="0" selectLockedCells="1"/>
  <mergeCells count="91">
    <mergeCell ref="W35:AI35"/>
    <mergeCell ref="AK35:AL35"/>
    <mergeCell ref="AN25:AT26"/>
    <mergeCell ref="AN23:AT24"/>
    <mergeCell ref="AV31:AZ31"/>
    <mergeCell ref="AK33:AL33"/>
    <mergeCell ref="AK30:AL30"/>
    <mergeCell ref="AO30:AU30"/>
    <mergeCell ref="AO31:AU31"/>
    <mergeCell ref="W31:AI31"/>
    <mergeCell ref="AK34:AL34"/>
    <mergeCell ref="AV30:AZ30"/>
    <mergeCell ref="AV28:AZ29"/>
    <mergeCell ref="W30:AI30"/>
    <mergeCell ref="AC23:AL23"/>
    <mergeCell ref="R24:AK24"/>
    <mergeCell ref="S32:T32"/>
    <mergeCell ref="W32:AI32"/>
    <mergeCell ref="AK32:AL32"/>
    <mergeCell ref="S31:T31"/>
    <mergeCell ref="S34:T34"/>
    <mergeCell ref="W34:AI34"/>
    <mergeCell ref="S33:T33"/>
    <mergeCell ref="W33:AI33"/>
    <mergeCell ref="AK31:AL31"/>
    <mergeCell ref="A34:B34"/>
    <mergeCell ref="C34:E34"/>
    <mergeCell ref="F34:H34"/>
    <mergeCell ref="N32:P32"/>
    <mergeCell ref="Q32:R32"/>
    <mergeCell ref="A33:B33"/>
    <mergeCell ref="C33:E33"/>
    <mergeCell ref="F33:H33"/>
    <mergeCell ref="I33:J33"/>
    <mergeCell ref="K33:M33"/>
    <mergeCell ref="I34:J34"/>
    <mergeCell ref="K34:M34"/>
    <mergeCell ref="N34:P34"/>
    <mergeCell ref="Q34:R34"/>
    <mergeCell ref="N33:P33"/>
    <mergeCell ref="Q33:R33"/>
    <mergeCell ref="A32:B32"/>
    <mergeCell ref="C32:E32"/>
    <mergeCell ref="F32:H32"/>
    <mergeCell ref="I32:J32"/>
    <mergeCell ref="K32:M32"/>
    <mergeCell ref="A31:B31"/>
    <mergeCell ref="C31:E31"/>
    <mergeCell ref="F31:H31"/>
    <mergeCell ref="I31:J31"/>
    <mergeCell ref="K31:M31"/>
    <mergeCell ref="N31:P31"/>
    <mergeCell ref="Q31:R31"/>
    <mergeCell ref="BA28:BA29"/>
    <mergeCell ref="A27:T27"/>
    <mergeCell ref="A28:B30"/>
    <mergeCell ref="C28:E30"/>
    <mergeCell ref="F28:H30"/>
    <mergeCell ref="I28:J30"/>
    <mergeCell ref="K28:M30"/>
    <mergeCell ref="N28:P30"/>
    <mergeCell ref="Q28:R30"/>
    <mergeCell ref="S28:T30"/>
    <mergeCell ref="W28:AI29"/>
    <mergeCell ref="AJ28:AJ29"/>
    <mergeCell ref="AK28:AL29"/>
    <mergeCell ref="AO28:AU29"/>
    <mergeCell ref="R25:AK25"/>
    <mergeCell ref="R26:AK26"/>
    <mergeCell ref="X17:AA17"/>
    <mergeCell ref="AB17:AE17"/>
    <mergeCell ref="AF17:AI17"/>
    <mergeCell ref="AJ17:AM17"/>
    <mergeCell ref="O17:R17"/>
    <mergeCell ref="S17:W17"/>
    <mergeCell ref="AN17:AR17"/>
    <mergeCell ref="AS17:AV17"/>
    <mergeCell ref="AW17:BA17"/>
    <mergeCell ref="A8:J8"/>
    <mergeCell ref="A13:G13"/>
    <mergeCell ref="A15:BA15"/>
    <mergeCell ref="A17:A19"/>
    <mergeCell ref="B17:F17"/>
    <mergeCell ref="G17:J17"/>
    <mergeCell ref="K17:N17"/>
    <mergeCell ref="A6:J6"/>
    <mergeCell ref="L1:AL1"/>
    <mergeCell ref="L2:AL2"/>
    <mergeCell ref="L3:AL3"/>
    <mergeCell ref="L4:AL4"/>
    <mergeCell ref="A5:J5"/>
  </mergeCells>
  <conditionalFormatting sqref="V36:V37">
    <cfRule type="expression" dxfId="247" priority="211">
      <formula>$AK36=0</formula>
    </cfRule>
  </conditionalFormatting>
  <conditionalFormatting sqref="V38">
    <cfRule type="expression" dxfId="246" priority="210">
      <formula>$AK38=0</formula>
    </cfRule>
  </conditionalFormatting>
  <conditionalFormatting sqref="AJ36">
    <cfRule type="expression" dxfId="245" priority="204">
      <formula>$AK36=0</formula>
    </cfRule>
  </conditionalFormatting>
  <conditionalFormatting sqref="AJ37">
    <cfRule type="expression" dxfId="244" priority="203">
      <formula>$AK37=0</formula>
    </cfRule>
  </conditionalFormatting>
  <conditionalFormatting sqref="AJ38">
    <cfRule type="expression" dxfId="243" priority="202">
      <formula>$AK38=0</formula>
    </cfRule>
  </conditionalFormatting>
  <conditionalFormatting sqref="W36:AI36">
    <cfRule type="expression" dxfId="242" priority="196">
      <formula>$AK36=0</formula>
    </cfRule>
  </conditionalFormatting>
  <conditionalFormatting sqref="W37:AI37">
    <cfRule type="expression" dxfId="241" priority="195">
      <formula>$AK37=0</formula>
    </cfRule>
  </conditionalFormatting>
  <conditionalFormatting sqref="W38:AI38">
    <cfRule type="expression" dxfId="240" priority="194">
      <formula>$AK38=0</formula>
    </cfRule>
  </conditionalFormatting>
  <conditionalFormatting sqref="AB23">
    <cfRule type="expression" dxfId="239" priority="190">
      <formula>AB23&lt;&gt;""</formula>
    </cfRule>
  </conditionalFormatting>
  <conditionalFormatting sqref="B20">
    <cfRule type="expression" dxfId="238" priority="187">
      <formula>B20&lt;&gt;""</formula>
    </cfRule>
  </conditionalFormatting>
  <conditionalFormatting sqref="C20">
    <cfRule type="expression" dxfId="237" priority="186">
      <formula>C20&lt;&gt;""</formula>
    </cfRule>
  </conditionalFormatting>
  <conditionalFormatting sqref="D20">
    <cfRule type="expression" dxfId="236" priority="185">
      <formula>D20&lt;&gt;""</formula>
    </cfRule>
  </conditionalFormatting>
  <conditionalFormatting sqref="E20">
    <cfRule type="expression" dxfId="235" priority="184">
      <formula>E20&lt;&gt;""</formula>
    </cfRule>
  </conditionalFormatting>
  <conditionalFormatting sqref="F20">
    <cfRule type="expression" dxfId="234" priority="183">
      <formula>F20&lt;&gt;""</formula>
    </cfRule>
  </conditionalFormatting>
  <conditionalFormatting sqref="G20">
    <cfRule type="expression" dxfId="233" priority="182">
      <formula>G20&lt;&gt;""</formula>
    </cfRule>
  </conditionalFormatting>
  <conditionalFormatting sqref="H20">
    <cfRule type="expression" dxfId="232" priority="181">
      <formula>H20&lt;&gt;""</formula>
    </cfRule>
  </conditionalFormatting>
  <conditionalFormatting sqref="I20">
    <cfRule type="expression" dxfId="231" priority="180">
      <formula>I20&lt;&gt;""</formula>
    </cfRule>
  </conditionalFormatting>
  <conditionalFormatting sqref="J20">
    <cfRule type="expression" dxfId="230" priority="179">
      <formula>J20&lt;&gt;""</formula>
    </cfRule>
  </conditionalFormatting>
  <conditionalFormatting sqref="K20">
    <cfRule type="expression" dxfId="229" priority="178">
      <formula>K20&lt;&gt;""</formula>
    </cfRule>
  </conditionalFormatting>
  <conditionalFormatting sqref="L20">
    <cfRule type="expression" dxfId="228" priority="177">
      <formula>L20&lt;&gt;""</formula>
    </cfRule>
  </conditionalFormatting>
  <conditionalFormatting sqref="M20">
    <cfRule type="expression" dxfId="227" priority="176">
      <formula>M20&lt;&gt;""</formula>
    </cfRule>
  </conditionalFormatting>
  <conditionalFormatting sqref="N20">
    <cfRule type="expression" dxfId="226" priority="175">
      <formula>N20&lt;&gt;""</formula>
    </cfRule>
  </conditionalFormatting>
  <conditionalFormatting sqref="O20">
    <cfRule type="expression" dxfId="225" priority="174">
      <formula>O20&lt;&gt;""</formula>
    </cfRule>
  </conditionalFormatting>
  <conditionalFormatting sqref="P20">
    <cfRule type="expression" dxfId="224" priority="173">
      <formula>P20&lt;&gt;""</formula>
    </cfRule>
  </conditionalFormatting>
  <conditionalFormatting sqref="Q20">
    <cfRule type="expression" dxfId="223" priority="172">
      <formula>Q20&lt;&gt;""</formula>
    </cfRule>
  </conditionalFormatting>
  <conditionalFormatting sqref="R20">
    <cfRule type="expression" dxfId="222" priority="171">
      <formula>R20&lt;&gt;""</formula>
    </cfRule>
  </conditionalFormatting>
  <conditionalFormatting sqref="S20">
    <cfRule type="expression" dxfId="221" priority="170">
      <formula>S20&lt;&gt;""</formula>
    </cfRule>
  </conditionalFormatting>
  <conditionalFormatting sqref="T20">
    <cfRule type="expression" dxfId="220" priority="169">
      <formula>T20&lt;&gt;""</formula>
    </cfRule>
  </conditionalFormatting>
  <conditionalFormatting sqref="U20">
    <cfRule type="expression" dxfId="219" priority="168">
      <formula>U20&lt;&gt;""</formula>
    </cfRule>
  </conditionalFormatting>
  <conditionalFormatting sqref="V20">
    <cfRule type="expression" dxfId="218" priority="167">
      <formula>V20&lt;&gt;""</formula>
    </cfRule>
  </conditionalFormatting>
  <conditionalFormatting sqref="W20">
    <cfRule type="expression" dxfId="217" priority="166">
      <formula>W20&lt;&gt;""</formula>
    </cfRule>
  </conditionalFormatting>
  <conditionalFormatting sqref="X20">
    <cfRule type="expression" dxfId="216" priority="165">
      <formula>X20&lt;&gt;""</formula>
    </cfRule>
  </conditionalFormatting>
  <conditionalFormatting sqref="Y20">
    <cfRule type="expression" dxfId="215" priority="164">
      <formula>Y20&lt;&gt;""</formula>
    </cfRule>
  </conditionalFormatting>
  <conditionalFormatting sqref="Z20">
    <cfRule type="expression" dxfId="214" priority="163">
      <formula>Z20&lt;&gt;""</formula>
    </cfRule>
  </conditionalFormatting>
  <conditionalFormatting sqref="AA20">
    <cfRule type="expression" dxfId="213" priority="162">
      <formula>AA20&lt;&gt;""</formula>
    </cfRule>
  </conditionalFormatting>
  <conditionalFormatting sqref="AB20">
    <cfRule type="expression" dxfId="212" priority="161">
      <formula>AB20&lt;&gt;""</formula>
    </cfRule>
  </conditionalFormatting>
  <conditionalFormatting sqref="AC20">
    <cfRule type="expression" dxfId="211" priority="160">
      <formula>AC20&lt;&gt;""</formula>
    </cfRule>
  </conditionalFormatting>
  <conditionalFormatting sqref="AD20">
    <cfRule type="expression" dxfId="210" priority="159">
      <formula>AD20&lt;&gt;""</formula>
    </cfRule>
  </conditionalFormatting>
  <conditionalFormatting sqref="AE20">
    <cfRule type="expression" dxfId="209" priority="158">
      <formula>AE20&lt;&gt;""</formula>
    </cfRule>
  </conditionalFormatting>
  <conditionalFormatting sqref="AF20">
    <cfRule type="expression" dxfId="208" priority="157">
      <formula>AF20&lt;&gt;""</formula>
    </cfRule>
  </conditionalFormatting>
  <conditionalFormatting sqref="AG20">
    <cfRule type="expression" dxfId="207" priority="156">
      <formula>AG20&lt;&gt;""</formula>
    </cfRule>
  </conditionalFormatting>
  <conditionalFormatting sqref="AH20">
    <cfRule type="expression" dxfId="206" priority="155">
      <formula>AH20&lt;&gt;""</formula>
    </cfRule>
  </conditionalFormatting>
  <conditionalFormatting sqref="AI20">
    <cfRule type="expression" dxfId="205" priority="154">
      <formula>AI20&lt;&gt;""</formula>
    </cfRule>
  </conditionalFormatting>
  <conditionalFormatting sqref="AJ20">
    <cfRule type="expression" dxfId="204" priority="153">
      <formula>AJ20&lt;&gt;""</formula>
    </cfRule>
  </conditionalFormatting>
  <conditionalFormatting sqref="AK20">
    <cfRule type="expression" dxfId="203" priority="152">
      <formula>AK20&lt;&gt;""</formula>
    </cfRule>
  </conditionalFormatting>
  <conditionalFormatting sqref="AL20">
    <cfRule type="expression" dxfId="202" priority="151">
      <formula>AL20&lt;&gt;""</formula>
    </cfRule>
  </conditionalFormatting>
  <conditionalFormatting sqref="AM20">
    <cfRule type="expression" dxfId="201" priority="150">
      <formula>AM20&lt;&gt;""</formula>
    </cfRule>
  </conditionalFormatting>
  <conditionalFormatting sqref="AN20">
    <cfRule type="expression" dxfId="200" priority="149">
      <formula>AN20&lt;&gt;""</formula>
    </cfRule>
  </conditionalFormatting>
  <conditionalFormatting sqref="AO20">
    <cfRule type="expression" dxfId="199" priority="148">
      <formula>AO20&lt;&gt;""</formula>
    </cfRule>
  </conditionalFormatting>
  <conditionalFormatting sqref="AP20">
    <cfRule type="expression" dxfId="198" priority="147">
      <formula>AP20&lt;&gt;""</formula>
    </cfRule>
  </conditionalFormatting>
  <conditionalFormatting sqref="AQ20">
    <cfRule type="expression" dxfId="197" priority="146">
      <formula>AQ20&lt;&gt;""</formula>
    </cfRule>
  </conditionalFormatting>
  <conditionalFormatting sqref="AR20">
    <cfRule type="expression" dxfId="196" priority="145">
      <formula>AR20&lt;&gt;""</formula>
    </cfRule>
  </conditionalFormatting>
  <conditionalFormatting sqref="AS20">
    <cfRule type="expression" dxfId="195" priority="144">
      <formula>AS20&lt;&gt;""</formula>
    </cfRule>
  </conditionalFormatting>
  <conditionalFormatting sqref="AT20">
    <cfRule type="expression" dxfId="194" priority="143">
      <formula>AT20&lt;&gt;""</formula>
    </cfRule>
  </conditionalFormatting>
  <conditionalFormatting sqref="AU20">
    <cfRule type="expression" dxfId="193" priority="142">
      <formula>AU20&lt;&gt;""</formula>
    </cfRule>
  </conditionalFormatting>
  <conditionalFormatting sqref="AV20">
    <cfRule type="expression" dxfId="192" priority="141">
      <formula>AV20&lt;&gt;""</formula>
    </cfRule>
  </conditionalFormatting>
  <conditionalFormatting sqref="AW20">
    <cfRule type="expression" dxfId="191" priority="140">
      <formula>AW20&lt;&gt;""</formula>
    </cfRule>
  </conditionalFormatting>
  <conditionalFormatting sqref="AX20">
    <cfRule type="expression" dxfId="190" priority="139">
      <formula>AX20&lt;&gt;""</formula>
    </cfRule>
  </conditionalFormatting>
  <conditionalFormatting sqref="AY20">
    <cfRule type="expression" dxfId="189" priority="138">
      <formula>AY20&lt;&gt;""</formula>
    </cfRule>
  </conditionalFormatting>
  <conditionalFormatting sqref="AZ20">
    <cfRule type="expression" dxfId="188" priority="137">
      <formula>AZ20&lt;&gt;""</formula>
    </cfRule>
  </conditionalFormatting>
  <conditionalFormatting sqref="BA20">
    <cfRule type="expression" dxfId="187" priority="136">
      <formula>BA20&lt;&gt;""</formula>
    </cfRule>
  </conditionalFormatting>
  <conditionalFormatting sqref="B21">
    <cfRule type="expression" dxfId="186" priority="135">
      <formula>B21&lt;&gt;""</formula>
    </cfRule>
  </conditionalFormatting>
  <conditionalFormatting sqref="C21">
    <cfRule type="expression" dxfId="185" priority="134">
      <formula>C21&lt;&gt;""</formula>
    </cfRule>
  </conditionalFormatting>
  <conditionalFormatting sqref="D21">
    <cfRule type="expression" dxfId="184" priority="133">
      <formula>D21&lt;&gt;""</formula>
    </cfRule>
  </conditionalFormatting>
  <conditionalFormatting sqref="E21">
    <cfRule type="expression" dxfId="183" priority="132">
      <formula>E21&lt;&gt;""</formula>
    </cfRule>
  </conditionalFormatting>
  <conditionalFormatting sqref="F21">
    <cfRule type="expression" dxfId="182" priority="131">
      <formula>F21&lt;&gt;""</formula>
    </cfRule>
  </conditionalFormatting>
  <conditionalFormatting sqref="G21">
    <cfRule type="expression" dxfId="181" priority="130">
      <formula>G21&lt;&gt;""</formula>
    </cfRule>
  </conditionalFormatting>
  <conditionalFormatting sqref="H21">
    <cfRule type="expression" dxfId="180" priority="129">
      <formula>H21&lt;&gt;""</formula>
    </cfRule>
  </conditionalFormatting>
  <conditionalFormatting sqref="I21">
    <cfRule type="expression" dxfId="179" priority="128">
      <formula>I21&lt;&gt;""</formula>
    </cfRule>
  </conditionalFormatting>
  <conditionalFormatting sqref="J21">
    <cfRule type="expression" dxfId="178" priority="127">
      <formula>J21&lt;&gt;""</formula>
    </cfRule>
  </conditionalFormatting>
  <conditionalFormatting sqref="K21">
    <cfRule type="expression" dxfId="177" priority="126">
      <formula>K21&lt;&gt;""</formula>
    </cfRule>
  </conditionalFormatting>
  <conditionalFormatting sqref="L21">
    <cfRule type="expression" dxfId="176" priority="125">
      <formula>L21&lt;&gt;""</formula>
    </cfRule>
  </conditionalFormatting>
  <conditionalFormatting sqref="M21">
    <cfRule type="expression" dxfId="175" priority="124">
      <formula>M21&lt;&gt;""</formula>
    </cfRule>
  </conditionalFormatting>
  <conditionalFormatting sqref="N21">
    <cfRule type="expression" dxfId="174" priority="123">
      <formula>N21&lt;&gt;""</formula>
    </cfRule>
  </conditionalFormatting>
  <conditionalFormatting sqref="O21">
    <cfRule type="expression" dxfId="173" priority="122">
      <formula>O21&lt;&gt;""</formula>
    </cfRule>
  </conditionalFormatting>
  <conditionalFormatting sqref="P21">
    <cfRule type="expression" dxfId="172" priority="121">
      <formula>P21&lt;&gt;""</formula>
    </cfRule>
  </conditionalFormatting>
  <conditionalFormatting sqref="Q21">
    <cfRule type="expression" dxfId="171" priority="120">
      <formula>Q21&lt;&gt;""</formula>
    </cfRule>
  </conditionalFormatting>
  <conditionalFormatting sqref="R21">
    <cfRule type="expression" dxfId="170" priority="119">
      <formula>R21&lt;&gt;""</formula>
    </cfRule>
  </conditionalFormatting>
  <conditionalFormatting sqref="S21">
    <cfRule type="expression" dxfId="169" priority="118">
      <formula>S21&lt;&gt;""</formula>
    </cfRule>
  </conditionalFormatting>
  <conditionalFormatting sqref="T21">
    <cfRule type="expression" dxfId="168" priority="117">
      <formula>T21&lt;&gt;""</formula>
    </cfRule>
  </conditionalFormatting>
  <conditionalFormatting sqref="U21">
    <cfRule type="expression" dxfId="167" priority="116">
      <formula>U21&lt;&gt;""</formula>
    </cfRule>
  </conditionalFormatting>
  <conditionalFormatting sqref="V21">
    <cfRule type="expression" dxfId="166" priority="115">
      <formula>V21&lt;&gt;""</formula>
    </cfRule>
  </conditionalFormatting>
  <conditionalFormatting sqref="W21">
    <cfRule type="expression" dxfId="165" priority="114">
      <formula>W21&lt;&gt;""</formula>
    </cfRule>
  </conditionalFormatting>
  <conditionalFormatting sqref="X21">
    <cfRule type="expression" dxfId="164" priority="113">
      <formula>X21&lt;&gt;""</formula>
    </cfRule>
  </conditionalFormatting>
  <conditionalFormatting sqref="Y21">
    <cfRule type="expression" dxfId="163" priority="112">
      <formula>Y21&lt;&gt;""</formula>
    </cfRule>
  </conditionalFormatting>
  <conditionalFormatting sqref="Z21">
    <cfRule type="expression" dxfId="162" priority="111">
      <formula>Z21&lt;&gt;""</formula>
    </cfRule>
  </conditionalFormatting>
  <conditionalFormatting sqref="AA21">
    <cfRule type="expression" dxfId="161" priority="110">
      <formula>AA21&lt;&gt;""</formula>
    </cfRule>
  </conditionalFormatting>
  <conditionalFormatting sqref="AB21">
    <cfRule type="expression" dxfId="160" priority="109">
      <formula>AB21&lt;&gt;""</formula>
    </cfRule>
  </conditionalFormatting>
  <conditionalFormatting sqref="AC21">
    <cfRule type="expression" dxfId="159" priority="108">
      <formula>AC21&lt;&gt;""</formula>
    </cfRule>
  </conditionalFormatting>
  <conditionalFormatting sqref="AD21">
    <cfRule type="expression" dxfId="158" priority="107">
      <formula>AD21&lt;&gt;""</formula>
    </cfRule>
  </conditionalFormatting>
  <conditionalFormatting sqref="AE21">
    <cfRule type="expression" dxfId="157" priority="106">
      <formula>AE21&lt;&gt;""</formula>
    </cfRule>
  </conditionalFormatting>
  <conditionalFormatting sqref="AF21">
    <cfRule type="expression" dxfId="156" priority="105">
      <formula>AF21&lt;&gt;""</formula>
    </cfRule>
  </conditionalFormatting>
  <conditionalFormatting sqref="AG21">
    <cfRule type="expression" dxfId="155" priority="104">
      <formula>AG21&lt;&gt;""</formula>
    </cfRule>
  </conditionalFormatting>
  <conditionalFormatting sqref="AH21">
    <cfRule type="expression" dxfId="154" priority="103">
      <formula>AH21&lt;&gt;""</formula>
    </cfRule>
  </conditionalFormatting>
  <conditionalFormatting sqref="AI21">
    <cfRule type="expression" dxfId="153" priority="102">
      <formula>AI21&lt;&gt;""</formula>
    </cfRule>
  </conditionalFormatting>
  <conditionalFormatting sqref="AJ21">
    <cfRule type="expression" dxfId="152" priority="101">
      <formula>AJ21&lt;&gt;""</formula>
    </cfRule>
  </conditionalFormatting>
  <conditionalFormatting sqref="AK21">
    <cfRule type="expression" dxfId="151" priority="100">
      <formula>AK21&lt;&gt;""</formula>
    </cfRule>
  </conditionalFormatting>
  <conditionalFormatting sqref="AL21">
    <cfRule type="expression" dxfId="150" priority="99">
      <formula>AL21&lt;&gt;""</formula>
    </cfRule>
  </conditionalFormatting>
  <conditionalFormatting sqref="AM21">
    <cfRule type="expression" dxfId="149" priority="98">
      <formula>AM21&lt;&gt;""</formula>
    </cfRule>
  </conditionalFormatting>
  <conditionalFormatting sqref="AN21">
    <cfRule type="expression" dxfId="148" priority="97">
      <formula>AN21&lt;&gt;""</formula>
    </cfRule>
  </conditionalFormatting>
  <conditionalFormatting sqref="AO21">
    <cfRule type="expression" dxfId="147" priority="96">
      <formula>AO21&lt;&gt;""</formula>
    </cfRule>
  </conditionalFormatting>
  <conditionalFormatting sqref="AP21">
    <cfRule type="expression" dxfId="146" priority="95">
      <formula>AP21&lt;&gt;""</formula>
    </cfRule>
  </conditionalFormatting>
  <conditionalFormatting sqref="AQ21">
    <cfRule type="expression" dxfId="145" priority="94">
      <formula>AQ21&lt;&gt;""</formula>
    </cfRule>
  </conditionalFormatting>
  <conditionalFormatting sqref="AR21">
    <cfRule type="expression" dxfId="144" priority="93">
      <formula>AR21&lt;&gt;""</formula>
    </cfRule>
  </conditionalFormatting>
  <conditionalFormatting sqref="AS21">
    <cfRule type="expression" dxfId="143" priority="92">
      <formula>AS21&lt;&gt;""</formula>
    </cfRule>
  </conditionalFormatting>
  <conditionalFormatting sqref="AT21">
    <cfRule type="expression" dxfId="142" priority="91">
      <formula>AT21&lt;&gt;""</formula>
    </cfRule>
  </conditionalFormatting>
  <conditionalFormatting sqref="AU21">
    <cfRule type="expression" dxfId="141" priority="90">
      <formula>AU21&lt;&gt;""</formula>
    </cfRule>
  </conditionalFormatting>
  <conditionalFormatting sqref="AV21">
    <cfRule type="expression" dxfId="140" priority="89">
      <formula>AV21&lt;&gt;""</formula>
    </cfRule>
  </conditionalFormatting>
  <conditionalFormatting sqref="AW21">
    <cfRule type="expression" dxfId="139" priority="88">
      <formula>AW21&lt;&gt;""</formula>
    </cfRule>
  </conditionalFormatting>
  <conditionalFormatting sqref="AX21">
    <cfRule type="expression" dxfId="138" priority="87">
      <formula>AX21&lt;&gt;""</formula>
    </cfRule>
  </conditionalFormatting>
  <conditionalFormatting sqref="AY21">
    <cfRule type="expression" dxfId="137" priority="86">
      <formula>AY21&lt;&gt;""</formula>
    </cfRule>
  </conditionalFormatting>
  <conditionalFormatting sqref="AZ21">
    <cfRule type="expression" dxfId="136" priority="85">
      <formula>AZ21&lt;&gt;""</formula>
    </cfRule>
  </conditionalFormatting>
  <conditionalFormatting sqref="BA21">
    <cfRule type="expression" dxfId="135" priority="84">
      <formula>BA21&lt;&gt;""</formula>
    </cfRule>
  </conditionalFormatting>
  <conditionalFormatting sqref="B22">
    <cfRule type="expression" dxfId="134" priority="83">
      <formula>B22&lt;&gt;""</formula>
    </cfRule>
  </conditionalFormatting>
  <conditionalFormatting sqref="C22">
    <cfRule type="expression" dxfId="133" priority="82">
      <formula>C22&lt;&gt;""</formula>
    </cfRule>
  </conditionalFormatting>
  <conditionalFormatting sqref="D22">
    <cfRule type="expression" dxfId="132" priority="81">
      <formula>D22&lt;&gt;""</formula>
    </cfRule>
  </conditionalFormatting>
  <conditionalFormatting sqref="E22">
    <cfRule type="expression" dxfId="131" priority="80">
      <formula>E22&lt;&gt;""</formula>
    </cfRule>
  </conditionalFormatting>
  <conditionalFormatting sqref="F22">
    <cfRule type="expression" dxfId="130" priority="79">
      <formula>F22&lt;&gt;""</formula>
    </cfRule>
  </conditionalFormatting>
  <conditionalFormatting sqref="G22">
    <cfRule type="expression" dxfId="129" priority="78">
      <formula>G22&lt;&gt;""</formula>
    </cfRule>
  </conditionalFormatting>
  <conditionalFormatting sqref="H22">
    <cfRule type="expression" dxfId="128" priority="77">
      <formula>H22&lt;&gt;""</formula>
    </cfRule>
  </conditionalFormatting>
  <conditionalFormatting sqref="I22">
    <cfRule type="expression" dxfId="127" priority="76">
      <formula>I22&lt;&gt;""</formula>
    </cfRule>
  </conditionalFormatting>
  <conditionalFormatting sqref="J22">
    <cfRule type="expression" dxfId="126" priority="75">
      <formula>J22&lt;&gt;""</formula>
    </cfRule>
  </conditionalFormatting>
  <conditionalFormatting sqref="K22">
    <cfRule type="expression" dxfId="125" priority="74">
      <formula>K22&lt;&gt;""</formula>
    </cfRule>
  </conditionalFormatting>
  <conditionalFormatting sqref="L22">
    <cfRule type="expression" dxfId="124" priority="73">
      <formula>L22&lt;&gt;""</formula>
    </cfRule>
  </conditionalFormatting>
  <conditionalFormatting sqref="N22">
    <cfRule type="expression" dxfId="123" priority="72">
      <formula>N22&lt;&gt;""</formula>
    </cfRule>
  </conditionalFormatting>
  <conditionalFormatting sqref="M22">
    <cfRule type="expression" dxfId="122" priority="71">
      <formula>M22&lt;&gt;""</formula>
    </cfRule>
  </conditionalFormatting>
  <conditionalFormatting sqref="O22">
    <cfRule type="expression" dxfId="121" priority="70">
      <formula>O22&lt;&gt;""</formula>
    </cfRule>
  </conditionalFormatting>
  <conditionalFormatting sqref="P22">
    <cfRule type="expression" dxfId="120" priority="69">
      <formula>P22&lt;&gt;""</formula>
    </cfRule>
  </conditionalFormatting>
  <conditionalFormatting sqref="Q22">
    <cfRule type="expression" dxfId="119" priority="68">
      <formula>Q22&lt;&gt;""</formula>
    </cfRule>
  </conditionalFormatting>
  <conditionalFormatting sqref="R22">
    <cfRule type="expression" dxfId="118" priority="67">
      <formula>R22&lt;&gt;""</formula>
    </cfRule>
  </conditionalFormatting>
  <conditionalFormatting sqref="S22">
    <cfRule type="expression" dxfId="117" priority="66">
      <formula>S22&lt;&gt;""</formula>
    </cfRule>
  </conditionalFormatting>
  <conditionalFormatting sqref="T22">
    <cfRule type="expression" dxfId="116" priority="65">
      <formula>T22&lt;&gt;""</formula>
    </cfRule>
  </conditionalFormatting>
  <conditionalFormatting sqref="U22">
    <cfRule type="expression" dxfId="115" priority="64">
      <formula>U22&lt;&gt;""</formula>
    </cfRule>
  </conditionalFormatting>
  <conditionalFormatting sqref="V22">
    <cfRule type="expression" dxfId="114" priority="63">
      <formula>V22&lt;&gt;""</formula>
    </cfRule>
  </conditionalFormatting>
  <conditionalFormatting sqref="W22">
    <cfRule type="expression" dxfId="113" priority="62">
      <formula>W22&lt;&gt;""</formula>
    </cfRule>
  </conditionalFormatting>
  <conditionalFormatting sqref="X22">
    <cfRule type="expression" dxfId="112" priority="61">
      <formula>X22&lt;&gt;""</formula>
    </cfRule>
  </conditionalFormatting>
  <conditionalFormatting sqref="Y22">
    <cfRule type="expression" dxfId="111" priority="60">
      <formula>Y22&lt;&gt;""</formula>
    </cfRule>
  </conditionalFormatting>
  <conditionalFormatting sqref="Z22">
    <cfRule type="expression" dxfId="110" priority="59">
      <formula>Z22&lt;&gt;""</formula>
    </cfRule>
  </conditionalFormatting>
  <conditionalFormatting sqref="AA22">
    <cfRule type="expression" dxfId="109" priority="58">
      <formula>AA22&lt;&gt;""</formula>
    </cfRule>
  </conditionalFormatting>
  <conditionalFormatting sqref="AB22">
    <cfRule type="expression" dxfId="108" priority="57">
      <formula>AB22&lt;&gt;""</formula>
    </cfRule>
  </conditionalFormatting>
  <conditionalFormatting sqref="AC22">
    <cfRule type="expression" dxfId="107" priority="56">
      <formula>AC22&lt;&gt;""</formula>
    </cfRule>
  </conditionalFormatting>
  <conditionalFormatting sqref="AD22">
    <cfRule type="expression" dxfId="106" priority="55">
      <formula>AD22&lt;&gt;""</formula>
    </cfRule>
  </conditionalFormatting>
  <conditionalFormatting sqref="AE22">
    <cfRule type="expression" dxfId="105" priority="54">
      <formula>AE22&lt;&gt;""</formula>
    </cfRule>
  </conditionalFormatting>
  <conditionalFormatting sqref="AF22">
    <cfRule type="expression" dxfId="104" priority="53">
      <formula>AF22&lt;&gt;""</formula>
    </cfRule>
  </conditionalFormatting>
  <conditionalFormatting sqref="AG22">
    <cfRule type="expression" dxfId="103" priority="52">
      <formula>AG22&lt;&gt;""</formula>
    </cfRule>
  </conditionalFormatting>
  <conditionalFormatting sqref="AH22">
    <cfRule type="expression" dxfId="102" priority="51">
      <formula>AH22&lt;&gt;""</formula>
    </cfRule>
  </conditionalFormatting>
  <conditionalFormatting sqref="AI22">
    <cfRule type="expression" dxfId="101" priority="50">
      <formula>AI22&lt;&gt;""</formula>
    </cfRule>
  </conditionalFormatting>
  <conditionalFormatting sqref="AJ22">
    <cfRule type="expression" dxfId="100" priority="49">
      <formula>AJ22&lt;&gt;""</formula>
    </cfRule>
  </conditionalFormatting>
  <conditionalFormatting sqref="AK22">
    <cfRule type="expression" dxfId="99" priority="48">
      <formula>AK22&lt;&gt;""</formula>
    </cfRule>
  </conditionalFormatting>
  <conditionalFormatting sqref="AL22">
    <cfRule type="expression" dxfId="98" priority="47">
      <formula>AL22&lt;&gt;""</formula>
    </cfRule>
  </conditionalFormatting>
  <conditionalFormatting sqref="AM22">
    <cfRule type="expression" dxfId="97" priority="46">
      <formula>AM22&lt;&gt;""</formula>
    </cfRule>
  </conditionalFormatting>
  <conditionalFormatting sqref="AN22">
    <cfRule type="expression" dxfId="96" priority="45">
      <formula>AN22&lt;&gt;""</formula>
    </cfRule>
  </conditionalFormatting>
  <conditionalFormatting sqref="AO22">
    <cfRule type="expression" dxfId="95" priority="44">
      <formula>AO22&lt;&gt;""</formula>
    </cfRule>
  </conditionalFormatting>
  <conditionalFormatting sqref="AP22">
    <cfRule type="expression" dxfId="94" priority="43">
      <formula>AP22&lt;&gt;""</formula>
    </cfRule>
  </conditionalFormatting>
  <conditionalFormatting sqref="AQ22">
    <cfRule type="expression" dxfId="93" priority="42">
      <formula>AQ22&lt;&gt;""</formula>
    </cfRule>
  </conditionalFormatting>
  <conditionalFormatting sqref="AR22">
    <cfRule type="expression" dxfId="92" priority="41">
      <formula>AR22&lt;&gt;""</formula>
    </cfRule>
  </conditionalFormatting>
  <conditionalFormatting sqref="AS22">
    <cfRule type="expression" dxfId="91" priority="40">
      <formula>AS22&lt;&gt;""</formula>
    </cfRule>
  </conditionalFormatting>
  <conditionalFormatting sqref="AT22">
    <cfRule type="expression" dxfId="90" priority="39">
      <formula>AT22&lt;&gt;""</formula>
    </cfRule>
  </conditionalFormatting>
  <conditionalFormatting sqref="AU22">
    <cfRule type="expression" dxfId="89" priority="38">
      <formula>AU22&lt;&gt;""</formula>
    </cfRule>
  </conditionalFormatting>
  <conditionalFormatting sqref="AV22">
    <cfRule type="expression" dxfId="88" priority="37">
      <formula>AV22&lt;&gt;""</formula>
    </cfRule>
  </conditionalFormatting>
  <conditionalFormatting sqref="AW22">
    <cfRule type="expression" dxfId="87" priority="36">
      <formula>AW22&lt;&gt;""</formula>
    </cfRule>
  </conditionalFormatting>
  <conditionalFormatting sqref="AX22">
    <cfRule type="expression" dxfId="86" priority="35">
      <formula>AX22&lt;&gt;""</formula>
    </cfRule>
  </conditionalFormatting>
  <conditionalFormatting sqref="AY22">
    <cfRule type="expression" dxfId="85" priority="34">
      <formula>AY22&lt;&gt;""</formula>
    </cfRule>
  </conditionalFormatting>
  <conditionalFormatting sqref="AZ22">
    <cfRule type="expression" dxfId="84" priority="33">
      <formula>AZ22&lt;&gt;""</formula>
    </cfRule>
  </conditionalFormatting>
  <conditionalFormatting sqref="BA22">
    <cfRule type="expression" dxfId="83" priority="32">
      <formula>BA22&lt;&gt;""</formula>
    </cfRule>
  </conditionalFormatting>
  <conditionalFormatting sqref="AO32:AU32">
    <cfRule type="expression" dxfId="82" priority="31">
      <formula>$BA$32&gt;0</formula>
    </cfRule>
  </conditionalFormatting>
  <conditionalFormatting sqref="AV32:AZ32">
    <cfRule type="expression" dxfId="81" priority="30">
      <formula>$BA$32&gt;0</formula>
    </cfRule>
  </conditionalFormatting>
  <conditionalFormatting sqref="BA32">
    <cfRule type="cellIs" dxfId="80" priority="29" operator="greaterThan">
      <formula>0</formula>
    </cfRule>
  </conditionalFormatting>
  <conditionalFormatting sqref="AK38:AL38">
    <cfRule type="cellIs" dxfId="79" priority="28" operator="equal">
      <formula>0</formula>
    </cfRule>
  </conditionalFormatting>
  <conditionalFormatting sqref="AK37:AL37">
    <cfRule type="cellIs" dxfId="78" priority="27" operator="equal">
      <formula>0</formula>
    </cfRule>
  </conditionalFormatting>
  <conditionalFormatting sqref="AK36:AL36">
    <cfRule type="cellIs" dxfId="77" priority="26" operator="equal">
      <formula>0</formula>
    </cfRule>
  </conditionalFormatting>
  <conditionalFormatting sqref="A34:T34">
    <cfRule type="cellIs" dxfId="76" priority="20" operator="notEqual">
      <formula>""</formula>
    </cfRule>
  </conditionalFormatting>
  <conditionalFormatting sqref="AK31:AL35">
    <cfRule type="cellIs" dxfId="75" priority="16" operator="equal">
      <formula>0</formula>
    </cfRule>
  </conditionalFormatting>
  <conditionalFormatting sqref="AJ31:AJ35">
    <cfRule type="expression" dxfId="74" priority="15">
      <formula>$AK31=0</formula>
    </cfRule>
  </conditionalFormatting>
  <conditionalFormatting sqref="V31:V35">
    <cfRule type="expression" dxfId="73" priority="14">
      <formula>$AK31=0</formula>
    </cfRule>
  </conditionalFormatting>
  <conditionalFormatting sqref="W31:AI35">
    <cfRule type="expression" dxfId="72" priority="13">
      <formula>$AK31=0</formula>
    </cfRule>
  </conditionalFormatting>
  <conditionalFormatting sqref="Q24:Q25">
    <cfRule type="expression" dxfId="71" priority="12">
      <formula>Q24&gt;0</formula>
    </cfRule>
  </conditionalFormatting>
  <conditionalFormatting sqref="Q25">
    <cfRule type="cellIs" dxfId="70" priority="11" operator="equal">
      <formula>0</formula>
    </cfRule>
  </conditionalFormatting>
  <conditionalFormatting sqref="Q26">
    <cfRule type="expression" dxfId="69" priority="10">
      <formula>Q26&gt;0</formula>
    </cfRule>
  </conditionalFormatting>
  <conditionalFormatting sqref="Q26">
    <cfRule type="cellIs" dxfId="68" priority="9" operator="equal">
      <formula>0</formula>
    </cfRule>
  </conditionalFormatting>
  <conditionalFormatting sqref="Q24">
    <cfRule type="cellIs" dxfId="67" priority="8" operator="equal">
      <formula>0</formula>
    </cfRule>
  </conditionalFormatting>
  <conditionalFormatting sqref="AM25">
    <cfRule type="expression" dxfId="66" priority="7">
      <formula>AM25&gt;0</formula>
    </cfRule>
  </conditionalFormatting>
  <conditionalFormatting sqref="AM25">
    <cfRule type="cellIs" dxfId="65" priority="6" operator="equal">
      <formula>0</formula>
    </cfRule>
  </conditionalFormatting>
  <conditionalFormatting sqref="AO31:AU31">
    <cfRule type="expression" dxfId="64" priority="5">
      <formula>$BA$31&gt;0</formula>
    </cfRule>
  </conditionalFormatting>
  <conditionalFormatting sqref="AV31:AZ31">
    <cfRule type="expression" dxfId="63" priority="4">
      <formula>$BA$31&gt;0</formula>
    </cfRule>
  </conditionalFormatting>
  <conditionalFormatting sqref="BA31">
    <cfRule type="cellIs" dxfId="62" priority="3" operator="greaterThan">
      <formula>0</formula>
    </cfRule>
  </conditionalFormatting>
  <conditionalFormatting sqref="AM23">
    <cfRule type="expression" dxfId="61" priority="2">
      <formula>AM23&gt;0</formula>
    </cfRule>
  </conditionalFormatting>
  <conditionalFormatting sqref="AM23">
    <cfRule type="cellIs" dxfId="60" priority="1" operator="equal">
      <formula>0</formula>
    </cfRule>
  </conditionalFormatting>
  <pageMargins left="0.27559055118110237" right="0.27559055118110237" top="0.39370078740157483" bottom="0.27559055118110237" header="0" footer="0"/>
  <pageSetup paperSize="9" scale="60" orientation="landscape" verticalDpi="300" r:id="rId1"/>
  <headerFooter>
    <oddFooter>&amp;L&amp;F&amp;C&amp;A&amp;R&amp;P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defaultRowHeight="15" x14ac:dyDescent="0.25"/>
  <cols>
    <col min="1" max="1" width="9" customWidth="1"/>
    <col min="2" max="2" width="30.7109375" customWidth="1"/>
    <col min="3" max="4" width="6.28515625" customWidth="1"/>
    <col min="5" max="5" width="6.140625" customWidth="1"/>
    <col min="6" max="18" width="5.140625" customWidth="1"/>
    <col min="19" max="19" width="4.42578125" customWidth="1"/>
    <col min="20" max="22" width="3.5703125" style="4" customWidth="1"/>
    <col min="23" max="23" width="4.42578125" style="4" customWidth="1"/>
    <col min="24" max="26" width="3.5703125" style="4" customWidth="1"/>
    <col min="27" max="27" width="4.140625" style="4" customWidth="1"/>
    <col min="28" max="31" width="3.5703125" style="4" customWidth="1"/>
    <col min="32" max="32" width="9.85546875" style="36" customWidth="1"/>
    <col min="33" max="33" width="5.140625" customWidth="1"/>
    <col min="34" max="34" width="6.5703125" style="2" bestFit="1" customWidth="1"/>
    <col min="35" max="35" width="7.85546875" style="2" bestFit="1" customWidth="1"/>
    <col min="36" max="36" width="5.28515625" style="2" bestFit="1" customWidth="1"/>
    <col min="37" max="37" width="5.5703125" bestFit="1" customWidth="1"/>
    <col min="38" max="38" width="4.42578125" bestFit="1" customWidth="1"/>
    <col min="39" max="41" width="4.7109375" customWidth="1"/>
  </cols>
  <sheetData>
    <row r="1" spans="1:36" ht="23.25" customHeight="1" x14ac:dyDescent="0.25">
      <c r="A1" s="397" t="s">
        <v>28</v>
      </c>
      <c r="B1" s="395" t="s">
        <v>27</v>
      </c>
      <c r="C1" s="395" t="s">
        <v>86</v>
      </c>
      <c r="D1" s="395"/>
      <c r="E1" s="395"/>
      <c r="F1" s="397" t="s">
        <v>25</v>
      </c>
      <c r="G1" s="395" t="s">
        <v>83</v>
      </c>
      <c r="H1" s="395"/>
      <c r="I1" s="395"/>
      <c r="J1" s="395"/>
      <c r="K1" s="395"/>
      <c r="L1" s="395"/>
      <c r="M1" s="395" t="s">
        <v>84</v>
      </c>
      <c r="N1" s="395"/>
      <c r="O1" s="395"/>
      <c r="P1" s="395"/>
      <c r="Q1" s="395"/>
      <c r="R1" s="395"/>
      <c r="S1" s="395" t="s">
        <v>85</v>
      </c>
      <c r="T1" s="395"/>
      <c r="U1" s="395"/>
      <c r="V1" s="395"/>
      <c r="W1" s="395" t="s">
        <v>85</v>
      </c>
      <c r="X1" s="395"/>
      <c r="Y1" s="395"/>
      <c r="Z1" s="395"/>
      <c r="AA1" s="395" t="s">
        <v>85</v>
      </c>
      <c r="AB1" s="395"/>
      <c r="AC1" s="395"/>
      <c r="AD1" s="395"/>
      <c r="AE1" s="37"/>
      <c r="AF1" s="402" t="str">
        <f>ПланОО!AM1</f>
        <v>Кафедра  (-ы), читающая дисциплину</v>
      </c>
      <c r="AG1" s="58"/>
      <c r="AH1" s="401" t="s">
        <v>138</v>
      </c>
      <c r="AI1" s="401"/>
      <c r="AJ1" s="401"/>
    </row>
    <row r="2" spans="1:36" ht="15" customHeight="1" x14ac:dyDescent="0.25">
      <c r="A2" s="397"/>
      <c r="B2" s="395"/>
      <c r="C2" s="395"/>
      <c r="D2" s="395"/>
      <c r="E2" s="395"/>
      <c r="F2" s="397"/>
      <c r="G2" s="398" t="s">
        <v>21</v>
      </c>
      <c r="H2" s="395" t="s">
        <v>87</v>
      </c>
      <c r="I2" s="395"/>
      <c r="J2" s="395"/>
      <c r="K2" s="395"/>
      <c r="L2" s="397" t="s">
        <v>20</v>
      </c>
      <c r="M2" s="398" t="s">
        <v>21</v>
      </c>
      <c r="N2" s="395" t="s">
        <v>88</v>
      </c>
      <c r="O2" s="395"/>
      <c r="P2" s="395"/>
      <c r="Q2" s="395"/>
      <c r="R2" s="397" t="s">
        <v>20</v>
      </c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7"/>
      <c r="AF2" s="402"/>
      <c r="AG2" s="58"/>
      <c r="AH2" s="2" t="s">
        <v>136</v>
      </c>
      <c r="AI2" s="2" t="s">
        <v>135</v>
      </c>
      <c r="AJ2" s="87">
        <v>0.2</v>
      </c>
    </row>
    <row r="3" spans="1:36" ht="32.25" customHeight="1" x14ac:dyDescent="0.25">
      <c r="A3" s="397"/>
      <c r="B3" s="395"/>
      <c r="C3" s="395"/>
      <c r="D3" s="395"/>
      <c r="E3" s="395"/>
      <c r="F3" s="397"/>
      <c r="G3" s="398"/>
      <c r="H3" s="395"/>
      <c r="I3" s="395"/>
      <c r="J3" s="395"/>
      <c r="K3" s="395"/>
      <c r="L3" s="397"/>
      <c r="M3" s="398"/>
      <c r="N3" s="395"/>
      <c r="O3" s="395"/>
      <c r="P3" s="395"/>
      <c r="Q3" s="395"/>
      <c r="R3" s="397"/>
      <c r="S3" s="395" t="s">
        <v>5</v>
      </c>
      <c r="T3" s="395"/>
      <c r="U3" s="395"/>
      <c r="V3" s="395"/>
      <c r="W3" s="395" t="s">
        <v>4</v>
      </c>
      <c r="X3" s="395"/>
      <c r="Y3" s="395"/>
      <c r="Z3" s="395"/>
      <c r="AA3" s="395" t="s">
        <v>3</v>
      </c>
      <c r="AB3" s="395"/>
      <c r="AC3" s="395"/>
      <c r="AD3" s="395"/>
      <c r="AE3" s="37"/>
      <c r="AF3" s="402"/>
      <c r="AG3" s="58"/>
      <c r="AH3" s="2" t="s">
        <v>140</v>
      </c>
      <c r="AJ3" s="106">
        <v>0.25</v>
      </c>
    </row>
    <row r="4" spans="1:36" ht="64.5" customHeight="1" x14ac:dyDescent="0.25">
      <c r="A4" s="397"/>
      <c r="B4" s="395"/>
      <c r="C4" s="308" t="s">
        <v>18</v>
      </c>
      <c r="D4" s="308" t="s">
        <v>17</v>
      </c>
      <c r="E4" s="308" t="s">
        <v>16</v>
      </c>
      <c r="F4" s="397"/>
      <c r="G4" s="398"/>
      <c r="H4" s="309" t="s">
        <v>15</v>
      </c>
      <c r="I4" s="308" t="s">
        <v>14</v>
      </c>
      <c r="J4" s="308" t="s">
        <v>13</v>
      </c>
      <c r="K4" s="308" t="s">
        <v>12</v>
      </c>
      <c r="L4" s="397"/>
      <c r="M4" s="398"/>
      <c r="N4" s="309" t="s">
        <v>15</v>
      </c>
      <c r="O4" s="308" t="s">
        <v>14</v>
      </c>
      <c r="P4" s="308" t="s">
        <v>13</v>
      </c>
      <c r="Q4" s="308" t="s">
        <v>12</v>
      </c>
      <c r="R4" s="397"/>
      <c r="S4" s="310" t="s">
        <v>89</v>
      </c>
      <c r="T4" s="310" t="s">
        <v>14</v>
      </c>
      <c r="U4" s="310" t="s">
        <v>13</v>
      </c>
      <c r="V4" s="310" t="s">
        <v>12</v>
      </c>
      <c r="W4" s="310" t="str">
        <f>S4</f>
        <v>ЗЕ</v>
      </c>
      <c r="X4" s="310" t="str">
        <f t="shared" ref="X4:AD4" si="0">T4</f>
        <v>Лекции</v>
      </c>
      <c r="Y4" s="310" t="str">
        <f t="shared" si="0"/>
        <v>Практические</v>
      </c>
      <c r="Z4" s="310" t="str">
        <f t="shared" si="0"/>
        <v>Лабораторные</v>
      </c>
      <c r="AA4" s="310" t="str">
        <f t="shared" si="0"/>
        <v>ЗЕ</v>
      </c>
      <c r="AB4" s="310" t="str">
        <f t="shared" si="0"/>
        <v>Лекции</v>
      </c>
      <c r="AC4" s="310" t="str">
        <f t="shared" si="0"/>
        <v>Практические</v>
      </c>
      <c r="AD4" s="310" t="str">
        <f t="shared" si="0"/>
        <v>Лабораторные</v>
      </c>
      <c r="AE4" s="37"/>
      <c r="AF4" s="402"/>
      <c r="AG4" s="58"/>
      <c r="AH4" s="2" t="s">
        <v>134</v>
      </c>
      <c r="AI4" s="2" t="s">
        <v>137</v>
      </c>
      <c r="AJ4" s="2" t="s">
        <v>129</v>
      </c>
    </row>
    <row r="5" spans="1:36" ht="3.95" customHeight="1" thickBot="1" x14ac:dyDescent="0.3">
      <c r="A5" s="250"/>
      <c r="B5" s="254"/>
      <c r="C5" s="250"/>
      <c r="D5" s="250"/>
      <c r="E5" s="250"/>
      <c r="F5" s="250"/>
      <c r="G5" s="255"/>
      <c r="H5" s="255"/>
      <c r="I5" s="250"/>
      <c r="J5" s="250"/>
      <c r="K5" s="250"/>
      <c r="L5" s="250"/>
      <c r="M5" s="255"/>
      <c r="N5" s="255"/>
      <c r="O5" s="250"/>
      <c r="P5" s="250"/>
      <c r="Q5" s="250"/>
      <c r="R5" s="250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37"/>
      <c r="AF5" s="252"/>
      <c r="AG5" s="58"/>
    </row>
    <row r="6" spans="1:36" ht="15.75" thickBot="1" x14ac:dyDescent="0.3">
      <c r="A6" s="250"/>
      <c r="B6" s="293" t="str">
        <f>ПланОО!B6</f>
        <v>Итого</v>
      </c>
      <c r="C6" s="292">
        <f>C8+C120+C131</f>
        <v>0</v>
      </c>
      <c r="D6" s="292">
        <f t="shared" ref="D6:AD6" si="1">D8+D120+D131</f>
        <v>0</v>
      </c>
      <c r="E6" s="292">
        <f t="shared" si="1"/>
        <v>0</v>
      </c>
      <c r="F6" s="292">
        <f t="shared" si="1"/>
        <v>0</v>
      </c>
      <c r="G6" s="292">
        <f t="shared" si="1"/>
        <v>1944</v>
      </c>
      <c r="H6" s="292">
        <f t="shared" si="1"/>
        <v>0</v>
      </c>
      <c r="I6" s="292">
        <f t="shared" si="1"/>
        <v>0</v>
      </c>
      <c r="J6" s="292">
        <f t="shared" si="1"/>
        <v>0</v>
      </c>
      <c r="K6" s="292">
        <f t="shared" si="1"/>
        <v>0</v>
      </c>
      <c r="L6" s="292">
        <f t="shared" si="1"/>
        <v>1944</v>
      </c>
      <c r="M6" s="292">
        <f t="shared" si="1"/>
        <v>1944</v>
      </c>
      <c r="N6" s="292">
        <f t="shared" si="1"/>
        <v>0</v>
      </c>
      <c r="O6" s="292">
        <f t="shared" si="1"/>
        <v>0</v>
      </c>
      <c r="P6" s="292">
        <f t="shared" si="1"/>
        <v>0</v>
      </c>
      <c r="Q6" s="292">
        <f t="shared" si="1"/>
        <v>0</v>
      </c>
      <c r="R6" s="292">
        <f t="shared" si="1"/>
        <v>1944</v>
      </c>
      <c r="S6" s="292">
        <f t="shared" si="1"/>
        <v>0</v>
      </c>
      <c r="T6" s="292">
        <f t="shared" si="1"/>
        <v>0</v>
      </c>
      <c r="U6" s="292">
        <f t="shared" si="1"/>
        <v>0</v>
      </c>
      <c r="V6" s="292">
        <f t="shared" si="1"/>
        <v>0</v>
      </c>
      <c r="W6" s="292">
        <f t="shared" si="1"/>
        <v>0</v>
      </c>
      <c r="X6" s="292">
        <f t="shared" si="1"/>
        <v>0</v>
      </c>
      <c r="Y6" s="292">
        <f t="shared" si="1"/>
        <v>0</v>
      </c>
      <c r="Z6" s="292">
        <f t="shared" si="1"/>
        <v>0</v>
      </c>
      <c r="AA6" s="292">
        <f t="shared" si="1"/>
        <v>0</v>
      </c>
      <c r="AB6" s="292">
        <f t="shared" si="1"/>
        <v>0</v>
      </c>
      <c r="AC6" s="292">
        <f t="shared" si="1"/>
        <v>0</v>
      </c>
      <c r="AD6" s="292">
        <f t="shared" si="1"/>
        <v>0</v>
      </c>
      <c r="AE6" s="37"/>
      <c r="AF6" s="252"/>
      <c r="AG6" s="58"/>
    </row>
    <row r="7" spans="1:36" ht="3.95" customHeight="1" thickBot="1" x14ac:dyDescent="0.3">
      <c r="A7" s="250"/>
      <c r="B7" s="254"/>
      <c r="C7" s="250"/>
      <c r="D7" s="250"/>
      <c r="E7" s="250"/>
      <c r="F7" s="250"/>
      <c r="G7" s="255"/>
      <c r="H7" s="255"/>
      <c r="I7" s="250"/>
      <c r="J7" s="250"/>
      <c r="K7" s="250"/>
      <c r="L7" s="250"/>
      <c r="M7" s="255"/>
      <c r="N7" s="255"/>
      <c r="O7" s="250"/>
      <c r="P7" s="250"/>
      <c r="Q7" s="250"/>
      <c r="R7" s="250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37"/>
      <c r="AF7" s="252"/>
      <c r="AG7" s="58"/>
    </row>
    <row r="8" spans="1:36" ht="15.75" thickBot="1" x14ac:dyDescent="0.3">
      <c r="A8" s="396" t="str">
        <f>ПланОО!A8</f>
        <v>Блок 1 «Дисциплины (модули)»</v>
      </c>
      <c r="B8" s="396"/>
      <c r="C8" s="297">
        <f t="shared" ref="C8:AD8" si="2">C10+C62</f>
        <v>0</v>
      </c>
      <c r="D8" s="297">
        <f t="shared" si="2"/>
        <v>0</v>
      </c>
      <c r="E8" s="297">
        <f t="shared" si="2"/>
        <v>0</v>
      </c>
      <c r="F8" s="297">
        <f t="shared" si="2"/>
        <v>0</v>
      </c>
      <c r="G8" s="297">
        <f t="shared" si="2"/>
        <v>0</v>
      </c>
      <c r="H8" s="297">
        <f t="shared" si="2"/>
        <v>0</v>
      </c>
      <c r="I8" s="297">
        <f t="shared" si="2"/>
        <v>0</v>
      </c>
      <c r="J8" s="297">
        <f t="shared" si="2"/>
        <v>0</v>
      </c>
      <c r="K8" s="297">
        <f t="shared" si="2"/>
        <v>0</v>
      </c>
      <c r="L8" s="297">
        <f t="shared" si="2"/>
        <v>0</v>
      </c>
      <c r="M8" s="297">
        <f t="shared" si="2"/>
        <v>0</v>
      </c>
      <c r="N8" s="297">
        <f t="shared" si="2"/>
        <v>0</v>
      </c>
      <c r="O8" s="297">
        <f t="shared" si="2"/>
        <v>0</v>
      </c>
      <c r="P8" s="297">
        <f t="shared" si="2"/>
        <v>0</v>
      </c>
      <c r="Q8" s="297">
        <f t="shared" si="2"/>
        <v>0</v>
      </c>
      <c r="R8" s="297">
        <f t="shared" si="2"/>
        <v>0</v>
      </c>
      <c r="S8" s="297">
        <f t="shared" si="2"/>
        <v>0</v>
      </c>
      <c r="T8" s="297">
        <f t="shared" si="2"/>
        <v>0</v>
      </c>
      <c r="U8" s="297">
        <f t="shared" si="2"/>
        <v>0</v>
      </c>
      <c r="V8" s="297">
        <f t="shared" si="2"/>
        <v>0</v>
      </c>
      <c r="W8" s="297">
        <f t="shared" si="2"/>
        <v>0</v>
      </c>
      <c r="X8" s="297">
        <f t="shared" si="2"/>
        <v>0</v>
      </c>
      <c r="Y8" s="297">
        <f t="shared" si="2"/>
        <v>0</v>
      </c>
      <c r="Z8" s="297">
        <f t="shared" si="2"/>
        <v>0</v>
      </c>
      <c r="AA8" s="297">
        <f t="shared" si="2"/>
        <v>0</v>
      </c>
      <c r="AB8" s="297">
        <f t="shared" si="2"/>
        <v>0</v>
      </c>
      <c r="AC8" s="297">
        <f t="shared" si="2"/>
        <v>0</v>
      </c>
      <c r="AD8" s="297">
        <f t="shared" si="2"/>
        <v>0</v>
      </c>
      <c r="AE8" s="70"/>
      <c r="AF8" s="182"/>
      <c r="AG8" s="58"/>
      <c r="AH8" s="70">
        <f>I8*$AJ$2</f>
        <v>0</v>
      </c>
      <c r="AI8" s="70">
        <f>(J8+K8)*$AJ$2</f>
        <v>0</v>
      </c>
      <c r="AJ8" s="70">
        <f>H8*$AJ$2</f>
        <v>0</v>
      </c>
    </row>
    <row r="9" spans="1:36" ht="3.95" customHeight="1" thickBot="1" x14ac:dyDescent="0.3">
      <c r="A9" s="249"/>
      <c r="B9" s="249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248"/>
      <c r="AE9" s="37"/>
      <c r="AF9" s="246"/>
      <c r="AG9" s="58"/>
    </row>
    <row r="10" spans="1:36" ht="15.75" thickBot="1" x14ac:dyDescent="0.3">
      <c r="A10" s="292" t="str">
        <f>Base!A10</f>
        <v>Б1.Б</v>
      </c>
      <c r="B10" s="293" t="str">
        <f>Base!B10</f>
        <v>Базовая часть</v>
      </c>
      <c r="C10" s="294"/>
      <c r="D10" s="294">
        <v>0</v>
      </c>
      <c r="E10" s="294">
        <v>0</v>
      </c>
      <c r="F10" s="295">
        <f t="shared" ref="F10:AD10" si="3">SUM(F11:F60)</f>
        <v>0</v>
      </c>
      <c r="G10" s="295">
        <f t="shared" si="3"/>
        <v>0</v>
      </c>
      <c r="H10" s="295">
        <f t="shared" si="3"/>
        <v>0</v>
      </c>
      <c r="I10" s="295">
        <f t="shared" si="3"/>
        <v>0</v>
      </c>
      <c r="J10" s="295">
        <f t="shared" si="3"/>
        <v>0</v>
      </c>
      <c r="K10" s="295">
        <f t="shared" si="3"/>
        <v>0</v>
      </c>
      <c r="L10" s="295">
        <f t="shared" si="3"/>
        <v>0</v>
      </c>
      <c r="M10" s="295">
        <f t="shared" si="3"/>
        <v>0</v>
      </c>
      <c r="N10" s="295">
        <f t="shared" si="3"/>
        <v>0</v>
      </c>
      <c r="O10" s="295">
        <f t="shared" si="3"/>
        <v>0</v>
      </c>
      <c r="P10" s="295">
        <f t="shared" si="3"/>
        <v>0</v>
      </c>
      <c r="Q10" s="295">
        <f t="shared" si="3"/>
        <v>0</v>
      </c>
      <c r="R10" s="295">
        <f t="shared" si="3"/>
        <v>0</v>
      </c>
      <c r="S10" s="295">
        <f t="shared" si="3"/>
        <v>0</v>
      </c>
      <c r="T10" s="295">
        <f t="shared" si="3"/>
        <v>0</v>
      </c>
      <c r="U10" s="295">
        <f t="shared" si="3"/>
        <v>0</v>
      </c>
      <c r="V10" s="295">
        <f t="shared" si="3"/>
        <v>0</v>
      </c>
      <c r="W10" s="295">
        <f t="shared" si="3"/>
        <v>0</v>
      </c>
      <c r="X10" s="295">
        <f t="shared" si="3"/>
        <v>0</v>
      </c>
      <c r="Y10" s="295">
        <f t="shared" si="3"/>
        <v>0</v>
      </c>
      <c r="Z10" s="295">
        <f t="shared" si="3"/>
        <v>0</v>
      </c>
      <c r="AA10" s="295">
        <f t="shared" si="3"/>
        <v>0</v>
      </c>
      <c r="AB10" s="295">
        <f t="shared" si="3"/>
        <v>0</v>
      </c>
      <c r="AC10" s="295">
        <f t="shared" si="3"/>
        <v>0</v>
      </c>
      <c r="AD10" s="295">
        <f t="shared" si="3"/>
        <v>0</v>
      </c>
      <c r="AE10" s="70"/>
      <c r="AF10" s="156"/>
      <c r="AG10" s="58"/>
      <c r="AH10" s="70">
        <f>I10*$AJ$2</f>
        <v>0</v>
      </c>
      <c r="AI10" s="70">
        <f>(J10+K10)*$AJ$2</f>
        <v>0</v>
      </c>
      <c r="AJ10" s="70">
        <f>H10*$AJ$2</f>
        <v>0</v>
      </c>
    </row>
    <row r="11" spans="1:36" x14ac:dyDescent="0.25">
      <c r="A11" s="287" t="str">
        <f>Base!A11</f>
        <v>Б1.Б.1</v>
      </c>
      <c r="B11" s="288">
        <f>Base!B11</f>
        <v>0</v>
      </c>
      <c r="C11" s="289"/>
      <c r="D11" s="289"/>
      <c r="E11" s="289"/>
      <c r="F11" s="290">
        <f>S11+W11+AA11</f>
        <v>0</v>
      </c>
      <c r="G11" s="291">
        <f>ПланОО!H11</f>
        <v>0</v>
      </c>
      <c r="H11" s="291">
        <f>ПланОО!I11</f>
        <v>0</v>
      </c>
      <c r="I11" s="291">
        <f>ПланОО!J11</f>
        <v>0</v>
      </c>
      <c r="J11" s="291">
        <f>ПланОО!K11</f>
        <v>0</v>
      </c>
      <c r="K11" s="291">
        <f>ПланОО!L11</f>
        <v>0</v>
      </c>
      <c r="L11" s="291">
        <f>ПланОО!M11</f>
        <v>0</v>
      </c>
      <c r="M11" s="291">
        <f>G11</f>
        <v>0</v>
      </c>
      <c r="N11" s="291">
        <f>SUM(O11:Q11)</f>
        <v>0</v>
      </c>
      <c r="O11" s="291">
        <f>T11+X11+AB11</f>
        <v>0</v>
      </c>
      <c r="P11" s="291">
        <f>U11+Y11+AC11</f>
        <v>0</v>
      </c>
      <c r="Q11" s="291">
        <f>V11+Z11+AD11</f>
        <v>0</v>
      </c>
      <c r="R11" s="291">
        <f>M11-N11</f>
        <v>0</v>
      </c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70"/>
      <c r="AF11" s="156" t="str">
        <f>ПланОО!AM11</f>
        <v/>
      </c>
      <c r="AG11" s="58"/>
      <c r="AH11" s="70">
        <f t="shared" ref="AH11:AH40" si="4">I11*$AJ$2</f>
        <v>0</v>
      </c>
      <c r="AI11" s="70">
        <f t="shared" ref="AI11:AI40" si="5">(J11+K11)*$AJ$2</f>
        <v>0</v>
      </c>
      <c r="AJ11" s="70">
        <f t="shared" ref="AJ11:AJ40" si="6">H11*$AJ$2</f>
        <v>0</v>
      </c>
    </row>
    <row r="12" spans="1:36" x14ac:dyDescent="0.25">
      <c r="A12" s="282" t="str">
        <f>Base!A12</f>
        <v>Б1.Б.2</v>
      </c>
      <c r="B12" s="283">
        <f>Base!B12</f>
        <v>0</v>
      </c>
      <c r="C12" s="285"/>
      <c r="D12" s="285"/>
      <c r="E12" s="285"/>
      <c r="F12" s="284">
        <f t="shared" ref="F12:F60" si="7">S12+W12+AA12</f>
        <v>0</v>
      </c>
      <c r="G12" s="286">
        <f>ПланОО!H12</f>
        <v>0</v>
      </c>
      <c r="H12" s="286">
        <f>ПланОО!I12</f>
        <v>0</v>
      </c>
      <c r="I12" s="286">
        <f>ПланОО!J12</f>
        <v>0</v>
      </c>
      <c r="J12" s="286">
        <f>ПланОО!K12</f>
        <v>0</v>
      </c>
      <c r="K12" s="286">
        <f>ПланОО!L12</f>
        <v>0</v>
      </c>
      <c r="L12" s="286">
        <f>ПланОО!M12</f>
        <v>0</v>
      </c>
      <c r="M12" s="286">
        <f t="shared" ref="M12:M60" si="8">G12</f>
        <v>0</v>
      </c>
      <c r="N12" s="286">
        <f t="shared" ref="N12:N60" si="9">SUM(O12:Q12)</f>
        <v>0</v>
      </c>
      <c r="O12" s="286">
        <f t="shared" ref="O12:O60" si="10">T12+X12+AB12</f>
        <v>0</v>
      </c>
      <c r="P12" s="286">
        <f t="shared" ref="P12:P60" si="11">U12+Y12+AC12</f>
        <v>0</v>
      </c>
      <c r="Q12" s="286">
        <f t="shared" ref="Q12:Q60" si="12">V12+Z12+AD12</f>
        <v>0</v>
      </c>
      <c r="R12" s="286">
        <f t="shared" ref="R12:R60" si="13">M12-N12</f>
        <v>0</v>
      </c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70"/>
      <c r="AF12" s="156" t="str">
        <f>ПланОО!AM12</f>
        <v/>
      </c>
      <c r="AG12" s="58"/>
      <c r="AH12" s="70">
        <f t="shared" si="4"/>
        <v>0</v>
      </c>
      <c r="AI12" s="70">
        <f t="shared" si="5"/>
        <v>0</v>
      </c>
      <c r="AJ12" s="70">
        <f t="shared" si="6"/>
        <v>0</v>
      </c>
    </row>
    <row r="13" spans="1:36" x14ac:dyDescent="0.25">
      <c r="A13" s="282" t="str">
        <f>Base!A13</f>
        <v>Б1.Б.3</v>
      </c>
      <c r="B13" s="283">
        <f>Base!B13</f>
        <v>0</v>
      </c>
      <c r="C13" s="285"/>
      <c r="D13" s="285"/>
      <c r="E13" s="285"/>
      <c r="F13" s="284">
        <f t="shared" si="7"/>
        <v>0</v>
      </c>
      <c r="G13" s="286">
        <f>ПланОО!H13</f>
        <v>0</v>
      </c>
      <c r="H13" s="286">
        <f>ПланОО!I13</f>
        <v>0</v>
      </c>
      <c r="I13" s="286">
        <f>ПланОО!J13</f>
        <v>0</v>
      </c>
      <c r="J13" s="286">
        <f>ПланОО!K13</f>
        <v>0</v>
      </c>
      <c r="K13" s="286">
        <f>ПланОО!L13</f>
        <v>0</v>
      </c>
      <c r="L13" s="286">
        <f>ПланОО!M13</f>
        <v>0</v>
      </c>
      <c r="M13" s="286">
        <f t="shared" si="8"/>
        <v>0</v>
      </c>
      <c r="N13" s="286">
        <f t="shared" si="9"/>
        <v>0</v>
      </c>
      <c r="O13" s="286">
        <f t="shared" si="10"/>
        <v>0</v>
      </c>
      <c r="P13" s="286">
        <f t="shared" si="11"/>
        <v>0</v>
      </c>
      <c r="Q13" s="286">
        <f t="shared" si="12"/>
        <v>0</v>
      </c>
      <c r="R13" s="286">
        <f t="shared" si="13"/>
        <v>0</v>
      </c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70"/>
      <c r="AF13" s="156" t="str">
        <f>ПланОО!AM13</f>
        <v/>
      </c>
      <c r="AG13" s="58"/>
      <c r="AH13" s="70">
        <f t="shared" si="4"/>
        <v>0</v>
      </c>
      <c r="AI13" s="70">
        <f t="shared" si="5"/>
        <v>0</v>
      </c>
      <c r="AJ13" s="70">
        <f t="shared" si="6"/>
        <v>0</v>
      </c>
    </row>
    <row r="14" spans="1:36" x14ac:dyDescent="0.25">
      <c r="A14" s="282" t="str">
        <f>Base!A14</f>
        <v>Б1.Б.4</v>
      </c>
      <c r="B14" s="283">
        <f>Base!B14</f>
        <v>0</v>
      </c>
      <c r="C14" s="285"/>
      <c r="D14" s="285"/>
      <c r="E14" s="285"/>
      <c r="F14" s="284">
        <f t="shared" si="7"/>
        <v>0</v>
      </c>
      <c r="G14" s="286">
        <f>ПланОО!H14</f>
        <v>0</v>
      </c>
      <c r="H14" s="286">
        <f>ПланОО!I14</f>
        <v>0</v>
      </c>
      <c r="I14" s="286">
        <f>ПланОО!J14</f>
        <v>0</v>
      </c>
      <c r="J14" s="286">
        <f>ПланОО!K14</f>
        <v>0</v>
      </c>
      <c r="K14" s="286">
        <f>ПланОО!L14</f>
        <v>0</v>
      </c>
      <c r="L14" s="286">
        <f>ПланОО!M14</f>
        <v>0</v>
      </c>
      <c r="M14" s="286">
        <f t="shared" si="8"/>
        <v>0</v>
      </c>
      <c r="N14" s="286">
        <f t="shared" si="9"/>
        <v>0</v>
      </c>
      <c r="O14" s="286">
        <f t="shared" si="10"/>
        <v>0</v>
      </c>
      <c r="P14" s="286">
        <f t="shared" si="11"/>
        <v>0</v>
      </c>
      <c r="Q14" s="286">
        <f t="shared" si="12"/>
        <v>0</v>
      </c>
      <c r="R14" s="286">
        <f t="shared" si="13"/>
        <v>0</v>
      </c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70"/>
      <c r="AF14" s="156" t="str">
        <f>ПланОО!AM14</f>
        <v/>
      </c>
      <c r="AG14" s="58"/>
      <c r="AH14" s="70">
        <f t="shared" si="4"/>
        <v>0</v>
      </c>
      <c r="AI14" s="70">
        <f t="shared" si="5"/>
        <v>0</v>
      </c>
      <c r="AJ14" s="70">
        <f t="shared" si="6"/>
        <v>0</v>
      </c>
    </row>
    <row r="15" spans="1:36" x14ac:dyDescent="0.25">
      <c r="A15" s="282" t="str">
        <f>Base!A15</f>
        <v>Б1.Б.5</v>
      </c>
      <c r="B15" s="283">
        <f>Base!B15</f>
        <v>0</v>
      </c>
      <c r="C15" s="285"/>
      <c r="D15" s="285"/>
      <c r="E15" s="285"/>
      <c r="F15" s="284">
        <f t="shared" si="7"/>
        <v>0</v>
      </c>
      <c r="G15" s="286">
        <f>ПланОО!H15</f>
        <v>0</v>
      </c>
      <c r="H15" s="286">
        <f>ПланОО!I15</f>
        <v>0</v>
      </c>
      <c r="I15" s="286">
        <f>ПланОО!J15</f>
        <v>0</v>
      </c>
      <c r="J15" s="286">
        <f>ПланОО!K15</f>
        <v>0</v>
      </c>
      <c r="K15" s="286">
        <f>ПланОО!L15</f>
        <v>0</v>
      </c>
      <c r="L15" s="286">
        <f>ПланОО!M15</f>
        <v>0</v>
      </c>
      <c r="M15" s="286">
        <f t="shared" si="8"/>
        <v>0</v>
      </c>
      <c r="N15" s="286">
        <f t="shared" si="9"/>
        <v>0</v>
      </c>
      <c r="O15" s="286">
        <f t="shared" si="10"/>
        <v>0</v>
      </c>
      <c r="P15" s="286">
        <f t="shared" si="11"/>
        <v>0</v>
      </c>
      <c r="Q15" s="286">
        <f t="shared" si="12"/>
        <v>0</v>
      </c>
      <c r="R15" s="286">
        <f t="shared" si="13"/>
        <v>0</v>
      </c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70"/>
      <c r="AF15" s="156" t="str">
        <f>ПланОО!AM15</f>
        <v/>
      </c>
      <c r="AG15" s="58"/>
      <c r="AH15" s="70">
        <f t="shared" si="4"/>
        <v>0</v>
      </c>
      <c r="AI15" s="70">
        <f t="shared" si="5"/>
        <v>0</v>
      </c>
      <c r="AJ15" s="70">
        <f t="shared" si="6"/>
        <v>0</v>
      </c>
    </row>
    <row r="16" spans="1:36" x14ac:dyDescent="0.25">
      <c r="A16" s="282" t="str">
        <f>Base!A16</f>
        <v>Б1.Б.6</v>
      </c>
      <c r="B16" s="283">
        <f>Base!B16</f>
        <v>0</v>
      </c>
      <c r="C16" s="285"/>
      <c r="D16" s="285"/>
      <c r="E16" s="285"/>
      <c r="F16" s="284">
        <f t="shared" si="7"/>
        <v>0</v>
      </c>
      <c r="G16" s="286">
        <f>ПланОО!H16</f>
        <v>0</v>
      </c>
      <c r="H16" s="286">
        <f>ПланОО!I16</f>
        <v>0</v>
      </c>
      <c r="I16" s="286">
        <f>ПланОО!J16</f>
        <v>0</v>
      </c>
      <c r="J16" s="286">
        <f>ПланОО!K16</f>
        <v>0</v>
      </c>
      <c r="K16" s="286">
        <f>ПланОО!L16</f>
        <v>0</v>
      </c>
      <c r="L16" s="286">
        <f>ПланОО!M16</f>
        <v>0</v>
      </c>
      <c r="M16" s="286">
        <f t="shared" si="8"/>
        <v>0</v>
      </c>
      <c r="N16" s="286">
        <f t="shared" si="9"/>
        <v>0</v>
      </c>
      <c r="O16" s="286">
        <f t="shared" si="10"/>
        <v>0</v>
      </c>
      <c r="P16" s="286">
        <f t="shared" si="11"/>
        <v>0</v>
      </c>
      <c r="Q16" s="286">
        <f t="shared" si="12"/>
        <v>0</v>
      </c>
      <c r="R16" s="286">
        <f t="shared" si="13"/>
        <v>0</v>
      </c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70"/>
      <c r="AF16" s="156" t="str">
        <f>ПланОО!AM16</f>
        <v/>
      </c>
      <c r="AG16" s="58"/>
      <c r="AH16" s="70">
        <f t="shared" si="4"/>
        <v>0</v>
      </c>
      <c r="AI16" s="70">
        <f t="shared" si="5"/>
        <v>0</v>
      </c>
      <c r="AJ16" s="70">
        <f t="shared" si="6"/>
        <v>0</v>
      </c>
    </row>
    <row r="17" spans="1:36" x14ac:dyDescent="0.25">
      <c r="A17" s="282" t="str">
        <f>Base!A17</f>
        <v>Б1.Б.7</v>
      </c>
      <c r="B17" s="283">
        <f>Base!B17</f>
        <v>0</v>
      </c>
      <c r="C17" s="285"/>
      <c r="D17" s="285"/>
      <c r="E17" s="285"/>
      <c r="F17" s="284">
        <f t="shared" si="7"/>
        <v>0</v>
      </c>
      <c r="G17" s="286">
        <f>ПланОО!H17</f>
        <v>0</v>
      </c>
      <c r="H17" s="286">
        <f>ПланОО!I17</f>
        <v>0</v>
      </c>
      <c r="I17" s="286">
        <f>ПланОО!J17</f>
        <v>0</v>
      </c>
      <c r="J17" s="286">
        <f>ПланОО!K17</f>
        <v>0</v>
      </c>
      <c r="K17" s="286">
        <f>ПланОО!L17</f>
        <v>0</v>
      </c>
      <c r="L17" s="286">
        <f>ПланОО!M17</f>
        <v>0</v>
      </c>
      <c r="M17" s="286">
        <f t="shared" si="8"/>
        <v>0</v>
      </c>
      <c r="N17" s="286">
        <f t="shared" si="9"/>
        <v>0</v>
      </c>
      <c r="O17" s="286">
        <f t="shared" si="10"/>
        <v>0</v>
      </c>
      <c r="P17" s="286">
        <f t="shared" si="11"/>
        <v>0</v>
      </c>
      <c r="Q17" s="286">
        <f t="shared" si="12"/>
        <v>0</v>
      </c>
      <c r="R17" s="286">
        <f t="shared" si="13"/>
        <v>0</v>
      </c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70"/>
      <c r="AF17" s="156" t="str">
        <f>ПланОО!AM17</f>
        <v/>
      </c>
      <c r="AG17" s="58"/>
      <c r="AH17" s="70">
        <f t="shared" si="4"/>
        <v>0</v>
      </c>
      <c r="AI17" s="70">
        <f t="shared" si="5"/>
        <v>0</v>
      </c>
      <c r="AJ17" s="70">
        <f t="shared" si="6"/>
        <v>0</v>
      </c>
    </row>
    <row r="18" spans="1:36" x14ac:dyDescent="0.25">
      <c r="A18" s="282" t="str">
        <f>Base!A18</f>
        <v>Б1.Б.8</v>
      </c>
      <c r="B18" s="283">
        <f>Base!B18</f>
        <v>0</v>
      </c>
      <c r="C18" s="285"/>
      <c r="D18" s="285"/>
      <c r="E18" s="285"/>
      <c r="F18" s="284">
        <f t="shared" si="7"/>
        <v>0</v>
      </c>
      <c r="G18" s="286">
        <f>ПланОО!H18</f>
        <v>0</v>
      </c>
      <c r="H18" s="286">
        <f>ПланОО!I18</f>
        <v>0</v>
      </c>
      <c r="I18" s="286">
        <f>ПланОО!J18</f>
        <v>0</v>
      </c>
      <c r="J18" s="286">
        <f>ПланОО!K18</f>
        <v>0</v>
      </c>
      <c r="K18" s="286">
        <f>ПланОО!L18</f>
        <v>0</v>
      </c>
      <c r="L18" s="286">
        <f>ПланОО!M18</f>
        <v>0</v>
      </c>
      <c r="M18" s="286">
        <f t="shared" si="8"/>
        <v>0</v>
      </c>
      <c r="N18" s="286">
        <f t="shared" si="9"/>
        <v>0</v>
      </c>
      <c r="O18" s="286">
        <f t="shared" si="10"/>
        <v>0</v>
      </c>
      <c r="P18" s="286">
        <f t="shared" si="11"/>
        <v>0</v>
      </c>
      <c r="Q18" s="286">
        <f t="shared" si="12"/>
        <v>0</v>
      </c>
      <c r="R18" s="286">
        <f t="shared" si="13"/>
        <v>0</v>
      </c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70"/>
      <c r="AF18" s="156" t="str">
        <f>ПланОО!AM18</f>
        <v/>
      </c>
      <c r="AG18" s="58"/>
      <c r="AH18" s="70">
        <f t="shared" si="4"/>
        <v>0</v>
      </c>
      <c r="AI18" s="70">
        <f t="shared" si="5"/>
        <v>0</v>
      </c>
      <c r="AJ18" s="70">
        <f t="shared" si="6"/>
        <v>0</v>
      </c>
    </row>
    <row r="19" spans="1:36" x14ac:dyDescent="0.25">
      <c r="A19" s="282" t="str">
        <f>Base!A19</f>
        <v>Б1.Б.9</v>
      </c>
      <c r="B19" s="283">
        <f>Base!B19</f>
        <v>0</v>
      </c>
      <c r="C19" s="285"/>
      <c r="D19" s="285"/>
      <c r="E19" s="285"/>
      <c r="F19" s="284">
        <f t="shared" si="7"/>
        <v>0</v>
      </c>
      <c r="G19" s="286">
        <f>ПланОО!H19</f>
        <v>0</v>
      </c>
      <c r="H19" s="286">
        <f>ПланОО!I19</f>
        <v>0</v>
      </c>
      <c r="I19" s="286">
        <f>ПланОО!J19</f>
        <v>0</v>
      </c>
      <c r="J19" s="286">
        <f>ПланОО!K19</f>
        <v>0</v>
      </c>
      <c r="K19" s="286">
        <f>ПланОО!L19</f>
        <v>0</v>
      </c>
      <c r="L19" s="286">
        <f>ПланОО!M19</f>
        <v>0</v>
      </c>
      <c r="M19" s="286">
        <f t="shared" si="8"/>
        <v>0</v>
      </c>
      <c r="N19" s="286">
        <f t="shared" si="9"/>
        <v>0</v>
      </c>
      <c r="O19" s="286">
        <f t="shared" si="10"/>
        <v>0</v>
      </c>
      <c r="P19" s="286">
        <f t="shared" si="11"/>
        <v>0</v>
      </c>
      <c r="Q19" s="286">
        <f t="shared" si="12"/>
        <v>0</v>
      </c>
      <c r="R19" s="286">
        <f t="shared" si="13"/>
        <v>0</v>
      </c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70"/>
      <c r="AF19" s="156" t="str">
        <f>ПланОО!AM19</f>
        <v/>
      </c>
      <c r="AG19" s="58"/>
      <c r="AH19" s="70">
        <f t="shared" si="4"/>
        <v>0</v>
      </c>
      <c r="AI19" s="70">
        <f t="shared" si="5"/>
        <v>0</v>
      </c>
      <c r="AJ19" s="70">
        <f t="shared" si="6"/>
        <v>0</v>
      </c>
    </row>
    <row r="20" spans="1:36" x14ac:dyDescent="0.25">
      <c r="A20" s="282" t="str">
        <f>Base!A20</f>
        <v>Б1.Б.10</v>
      </c>
      <c r="B20" s="283">
        <f>Base!B20</f>
        <v>0</v>
      </c>
      <c r="C20" s="285"/>
      <c r="D20" s="285"/>
      <c r="E20" s="285"/>
      <c r="F20" s="284">
        <f t="shared" si="7"/>
        <v>0</v>
      </c>
      <c r="G20" s="286">
        <f>ПланОО!H20</f>
        <v>0</v>
      </c>
      <c r="H20" s="286">
        <f>ПланОО!I20</f>
        <v>0</v>
      </c>
      <c r="I20" s="286">
        <f>ПланОО!J20</f>
        <v>0</v>
      </c>
      <c r="J20" s="286">
        <f>ПланОО!K20</f>
        <v>0</v>
      </c>
      <c r="K20" s="286">
        <f>ПланОО!L20</f>
        <v>0</v>
      </c>
      <c r="L20" s="286">
        <f>ПланОО!M20</f>
        <v>0</v>
      </c>
      <c r="M20" s="286">
        <f t="shared" si="8"/>
        <v>0</v>
      </c>
      <c r="N20" s="286">
        <f t="shared" si="9"/>
        <v>0</v>
      </c>
      <c r="O20" s="286">
        <f t="shared" si="10"/>
        <v>0</v>
      </c>
      <c r="P20" s="286">
        <f t="shared" si="11"/>
        <v>0</v>
      </c>
      <c r="Q20" s="286">
        <f t="shared" si="12"/>
        <v>0</v>
      </c>
      <c r="R20" s="286">
        <f t="shared" si="13"/>
        <v>0</v>
      </c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70"/>
      <c r="AF20" s="156" t="str">
        <f>ПланОО!AM20</f>
        <v/>
      </c>
      <c r="AG20" s="58"/>
      <c r="AH20" s="70">
        <f t="shared" si="4"/>
        <v>0</v>
      </c>
      <c r="AI20" s="70">
        <f t="shared" si="5"/>
        <v>0</v>
      </c>
      <c r="AJ20" s="70">
        <f t="shared" si="6"/>
        <v>0</v>
      </c>
    </row>
    <row r="21" spans="1:36" x14ac:dyDescent="0.25">
      <c r="A21" s="282" t="str">
        <f>Base!A21</f>
        <v>Б1.Б.11</v>
      </c>
      <c r="B21" s="283">
        <f>Base!B21</f>
        <v>0</v>
      </c>
      <c r="C21" s="285"/>
      <c r="D21" s="285"/>
      <c r="E21" s="285"/>
      <c r="F21" s="284">
        <f t="shared" si="7"/>
        <v>0</v>
      </c>
      <c r="G21" s="286">
        <f>ПланОО!H21</f>
        <v>0</v>
      </c>
      <c r="H21" s="286">
        <f>ПланОО!I21</f>
        <v>0</v>
      </c>
      <c r="I21" s="286">
        <f>ПланОО!J21</f>
        <v>0</v>
      </c>
      <c r="J21" s="286">
        <f>ПланОО!K21</f>
        <v>0</v>
      </c>
      <c r="K21" s="286">
        <f>ПланОО!L21</f>
        <v>0</v>
      </c>
      <c r="L21" s="286">
        <f>ПланОО!M21</f>
        <v>0</v>
      </c>
      <c r="M21" s="286">
        <f t="shared" si="8"/>
        <v>0</v>
      </c>
      <c r="N21" s="286">
        <f t="shared" si="9"/>
        <v>0</v>
      </c>
      <c r="O21" s="286">
        <f t="shared" si="10"/>
        <v>0</v>
      </c>
      <c r="P21" s="286">
        <f t="shared" si="11"/>
        <v>0</v>
      </c>
      <c r="Q21" s="286">
        <f t="shared" si="12"/>
        <v>0</v>
      </c>
      <c r="R21" s="286">
        <f t="shared" si="13"/>
        <v>0</v>
      </c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70"/>
      <c r="AF21" s="156" t="str">
        <f>ПланОО!AM21</f>
        <v/>
      </c>
      <c r="AG21" s="58"/>
      <c r="AH21" s="70">
        <f t="shared" si="4"/>
        <v>0</v>
      </c>
      <c r="AI21" s="70">
        <f t="shared" si="5"/>
        <v>0</v>
      </c>
      <c r="AJ21" s="70">
        <f t="shared" si="6"/>
        <v>0</v>
      </c>
    </row>
    <row r="22" spans="1:36" x14ac:dyDescent="0.25">
      <c r="A22" s="282" t="str">
        <f>Base!A22</f>
        <v>Б1.Б.12</v>
      </c>
      <c r="B22" s="283">
        <f>Base!B22</f>
        <v>0</v>
      </c>
      <c r="C22" s="285"/>
      <c r="D22" s="285"/>
      <c r="E22" s="285"/>
      <c r="F22" s="284">
        <f t="shared" si="7"/>
        <v>0</v>
      </c>
      <c r="G22" s="286">
        <f>ПланОО!H22</f>
        <v>0</v>
      </c>
      <c r="H22" s="286">
        <f>ПланОО!I22</f>
        <v>0</v>
      </c>
      <c r="I22" s="286">
        <f>ПланОО!J22</f>
        <v>0</v>
      </c>
      <c r="J22" s="286">
        <f>ПланОО!K22</f>
        <v>0</v>
      </c>
      <c r="K22" s="286">
        <f>ПланОО!L22</f>
        <v>0</v>
      </c>
      <c r="L22" s="286">
        <f>ПланОО!M22</f>
        <v>0</v>
      </c>
      <c r="M22" s="286">
        <f t="shared" si="8"/>
        <v>0</v>
      </c>
      <c r="N22" s="286">
        <f t="shared" si="9"/>
        <v>0</v>
      </c>
      <c r="O22" s="286">
        <f t="shared" si="10"/>
        <v>0</v>
      </c>
      <c r="P22" s="286">
        <f t="shared" si="11"/>
        <v>0</v>
      </c>
      <c r="Q22" s="286">
        <f t="shared" si="12"/>
        <v>0</v>
      </c>
      <c r="R22" s="286">
        <f t="shared" si="13"/>
        <v>0</v>
      </c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70"/>
      <c r="AF22" s="156" t="str">
        <f>ПланОО!AM22</f>
        <v/>
      </c>
      <c r="AG22" s="58"/>
      <c r="AH22" s="70">
        <f t="shared" si="4"/>
        <v>0</v>
      </c>
      <c r="AI22" s="70">
        <f t="shared" si="5"/>
        <v>0</v>
      </c>
      <c r="AJ22" s="70">
        <f t="shared" si="6"/>
        <v>0</v>
      </c>
    </row>
    <row r="23" spans="1:36" x14ac:dyDescent="0.25">
      <c r="A23" s="282" t="str">
        <f>Base!A23</f>
        <v>Б1.Б.13</v>
      </c>
      <c r="B23" s="283">
        <f>Base!B23</f>
        <v>0</v>
      </c>
      <c r="C23" s="285"/>
      <c r="D23" s="285"/>
      <c r="E23" s="285"/>
      <c r="F23" s="284">
        <f t="shared" si="7"/>
        <v>0</v>
      </c>
      <c r="G23" s="286">
        <f>ПланОО!H23</f>
        <v>0</v>
      </c>
      <c r="H23" s="286">
        <f>ПланОО!I23</f>
        <v>0</v>
      </c>
      <c r="I23" s="286">
        <f>ПланОО!J23</f>
        <v>0</v>
      </c>
      <c r="J23" s="286">
        <f>ПланОО!K23</f>
        <v>0</v>
      </c>
      <c r="K23" s="286">
        <f>ПланОО!L23</f>
        <v>0</v>
      </c>
      <c r="L23" s="286">
        <f>ПланОО!M23</f>
        <v>0</v>
      </c>
      <c r="M23" s="286">
        <f t="shared" si="8"/>
        <v>0</v>
      </c>
      <c r="N23" s="286">
        <f t="shared" si="9"/>
        <v>0</v>
      </c>
      <c r="O23" s="286">
        <f t="shared" si="10"/>
        <v>0</v>
      </c>
      <c r="P23" s="286">
        <f t="shared" si="11"/>
        <v>0</v>
      </c>
      <c r="Q23" s="286">
        <f t="shared" si="12"/>
        <v>0</v>
      </c>
      <c r="R23" s="286">
        <f t="shared" si="13"/>
        <v>0</v>
      </c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70"/>
      <c r="AF23" s="156" t="str">
        <f>ПланОО!AM23</f>
        <v/>
      </c>
      <c r="AG23" s="58"/>
      <c r="AH23" s="70">
        <f t="shared" si="4"/>
        <v>0</v>
      </c>
      <c r="AI23" s="70">
        <f t="shared" si="5"/>
        <v>0</v>
      </c>
      <c r="AJ23" s="70">
        <f t="shared" si="6"/>
        <v>0</v>
      </c>
    </row>
    <row r="24" spans="1:36" x14ac:dyDescent="0.25">
      <c r="A24" s="282" t="str">
        <f>Base!A24</f>
        <v>Б1.Б.14</v>
      </c>
      <c r="B24" s="283">
        <f>Base!B24</f>
        <v>0</v>
      </c>
      <c r="C24" s="285"/>
      <c r="D24" s="285"/>
      <c r="E24" s="285"/>
      <c r="F24" s="284">
        <f t="shared" si="7"/>
        <v>0</v>
      </c>
      <c r="G24" s="286">
        <f>ПланОО!H24</f>
        <v>0</v>
      </c>
      <c r="H24" s="286">
        <f>ПланОО!I24</f>
        <v>0</v>
      </c>
      <c r="I24" s="286">
        <f>ПланОО!J24</f>
        <v>0</v>
      </c>
      <c r="J24" s="286">
        <f>ПланОО!K24</f>
        <v>0</v>
      </c>
      <c r="K24" s="286">
        <f>ПланОО!L24</f>
        <v>0</v>
      </c>
      <c r="L24" s="286">
        <f>ПланОО!M24</f>
        <v>0</v>
      </c>
      <c r="M24" s="286">
        <f t="shared" si="8"/>
        <v>0</v>
      </c>
      <c r="N24" s="286">
        <f t="shared" si="9"/>
        <v>0</v>
      </c>
      <c r="O24" s="286">
        <f t="shared" si="10"/>
        <v>0</v>
      </c>
      <c r="P24" s="286">
        <f t="shared" si="11"/>
        <v>0</v>
      </c>
      <c r="Q24" s="286">
        <f t="shared" si="12"/>
        <v>0</v>
      </c>
      <c r="R24" s="286">
        <f t="shared" si="13"/>
        <v>0</v>
      </c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70"/>
      <c r="AF24" s="156" t="str">
        <f>ПланОО!AM24</f>
        <v/>
      </c>
      <c r="AG24" s="58"/>
      <c r="AH24" s="70">
        <f t="shared" si="4"/>
        <v>0</v>
      </c>
      <c r="AI24" s="70">
        <f t="shared" si="5"/>
        <v>0</v>
      </c>
      <c r="AJ24" s="70">
        <f t="shared" si="6"/>
        <v>0</v>
      </c>
    </row>
    <row r="25" spans="1:36" x14ac:dyDescent="0.25">
      <c r="A25" s="282" t="str">
        <f>Base!A25</f>
        <v>Б1.Б.15</v>
      </c>
      <c r="B25" s="283">
        <f>Base!B25</f>
        <v>0</v>
      </c>
      <c r="C25" s="285"/>
      <c r="D25" s="285"/>
      <c r="E25" s="285"/>
      <c r="F25" s="284">
        <f t="shared" si="7"/>
        <v>0</v>
      </c>
      <c r="G25" s="286">
        <f>ПланОО!H25</f>
        <v>0</v>
      </c>
      <c r="H25" s="286">
        <f>ПланОО!I25</f>
        <v>0</v>
      </c>
      <c r="I25" s="286">
        <f>ПланОО!J25</f>
        <v>0</v>
      </c>
      <c r="J25" s="286">
        <f>ПланОО!K25</f>
        <v>0</v>
      </c>
      <c r="K25" s="286">
        <f>ПланОО!L25</f>
        <v>0</v>
      </c>
      <c r="L25" s="286">
        <f>ПланОО!M25</f>
        <v>0</v>
      </c>
      <c r="M25" s="286">
        <f t="shared" si="8"/>
        <v>0</v>
      </c>
      <c r="N25" s="286">
        <f t="shared" si="9"/>
        <v>0</v>
      </c>
      <c r="O25" s="286">
        <f t="shared" si="10"/>
        <v>0</v>
      </c>
      <c r="P25" s="286">
        <f t="shared" si="11"/>
        <v>0</v>
      </c>
      <c r="Q25" s="286">
        <f t="shared" si="12"/>
        <v>0</v>
      </c>
      <c r="R25" s="286">
        <f t="shared" si="13"/>
        <v>0</v>
      </c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70"/>
      <c r="AF25" s="156" t="str">
        <f>ПланОО!AM25</f>
        <v/>
      </c>
      <c r="AG25" s="58"/>
      <c r="AH25" s="70">
        <f t="shared" si="4"/>
        <v>0</v>
      </c>
      <c r="AI25" s="70">
        <f t="shared" si="5"/>
        <v>0</v>
      </c>
      <c r="AJ25" s="70">
        <f t="shared" si="6"/>
        <v>0</v>
      </c>
    </row>
    <row r="26" spans="1:36" x14ac:dyDescent="0.25">
      <c r="A26" s="282" t="str">
        <f>Base!A26</f>
        <v>Б1.Б.16</v>
      </c>
      <c r="B26" s="283">
        <f>Base!B26</f>
        <v>0</v>
      </c>
      <c r="C26" s="285"/>
      <c r="D26" s="285"/>
      <c r="E26" s="285"/>
      <c r="F26" s="284">
        <f t="shared" si="7"/>
        <v>0</v>
      </c>
      <c r="G26" s="286">
        <f>ПланОО!H26</f>
        <v>0</v>
      </c>
      <c r="H26" s="286">
        <f>ПланОО!I26</f>
        <v>0</v>
      </c>
      <c r="I26" s="286">
        <f>ПланОО!J26</f>
        <v>0</v>
      </c>
      <c r="J26" s="286">
        <f>ПланОО!K26</f>
        <v>0</v>
      </c>
      <c r="K26" s="286">
        <f>ПланОО!L26</f>
        <v>0</v>
      </c>
      <c r="L26" s="286">
        <f>ПланОО!M26</f>
        <v>0</v>
      </c>
      <c r="M26" s="286">
        <f t="shared" si="8"/>
        <v>0</v>
      </c>
      <c r="N26" s="286">
        <f t="shared" si="9"/>
        <v>0</v>
      </c>
      <c r="O26" s="286">
        <f t="shared" si="10"/>
        <v>0</v>
      </c>
      <c r="P26" s="286">
        <f t="shared" si="11"/>
        <v>0</v>
      </c>
      <c r="Q26" s="286">
        <f t="shared" si="12"/>
        <v>0</v>
      </c>
      <c r="R26" s="286">
        <f t="shared" si="13"/>
        <v>0</v>
      </c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70"/>
      <c r="AF26" s="156" t="str">
        <f>ПланОО!AM26</f>
        <v/>
      </c>
      <c r="AG26" s="58"/>
      <c r="AH26" s="70">
        <f t="shared" si="4"/>
        <v>0</v>
      </c>
      <c r="AI26" s="70">
        <f t="shared" si="5"/>
        <v>0</v>
      </c>
      <c r="AJ26" s="70">
        <f t="shared" si="6"/>
        <v>0</v>
      </c>
    </row>
    <row r="27" spans="1:36" x14ac:dyDescent="0.25">
      <c r="A27" s="282" t="str">
        <f>Base!A27</f>
        <v>Б1.Б.17</v>
      </c>
      <c r="B27" s="283">
        <f>Base!B27</f>
        <v>0</v>
      </c>
      <c r="C27" s="285"/>
      <c r="D27" s="285"/>
      <c r="E27" s="285"/>
      <c r="F27" s="284">
        <f t="shared" si="7"/>
        <v>0</v>
      </c>
      <c r="G27" s="286">
        <f>ПланОО!H27</f>
        <v>0</v>
      </c>
      <c r="H27" s="286">
        <f>ПланОО!I27</f>
        <v>0</v>
      </c>
      <c r="I27" s="286">
        <f>ПланОО!J27</f>
        <v>0</v>
      </c>
      <c r="J27" s="286">
        <f>ПланОО!K27</f>
        <v>0</v>
      </c>
      <c r="K27" s="286">
        <f>ПланОО!L27</f>
        <v>0</v>
      </c>
      <c r="L27" s="286">
        <f>ПланОО!M27</f>
        <v>0</v>
      </c>
      <c r="M27" s="286">
        <f t="shared" si="8"/>
        <v>0</v>
      </c>
      <c r="N27" s="286">
        <f t="shared" si="9"/>
        <v>0</v>
      </c>
      <c r="O27" s="286">
        <f t="shared" si="10"/>
        <v>0</v>
      </c>
      <c r="P27" s="286">
        <f t="shared" si="11"/>
        <v>0</v>
      </c>
      <c r="Q27" s="286">
        <f t="shared" si="12"/>
        <v>0</v>
      </c>
      <c r="R27" s="286">
        <f t="shared" si="13"/>
        <v>0</v>
      </c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70"/>
      <c r="AF27" s="156" t="str">
        <f>ПланОО!AM27</f>
        <v/>
      </c>
      <c r="AG27" s="58"/>
      <c r="AH27" s="70">
        <f t="shared" si="4"/>
        <v>0</v>
      </c>
      <c r="AI27" s="70">
        <f t="shared" si="5"/>
        <v>0</v>
      </c>
      <c r="AJ27" s="70">
        <f t="shared" si="6"/>
        <v>0</v>
      </c>
    </row>
    <row r="28" spans="1:36" x14ac:dyDescent="0.25">
      <c r="A28" s="282" t="str">
        <f>Base!A28</f>
        <v>Б1.Б.18</v>
      </c>
      <c r="B28" s="283">
        <f>Base!B28</f>
        <v>0</v>
      </c>
      <c r="C28" s="285"/>
      <c r="D28" s="285"/>
      <c r="E28" s="285"/>
      <c r="F28" s="284">
        <f t="shared" si="7"/>
        <v>0</v>
      </c>
      <c r="G28" s="286">
        <f>ПланОО!H28</f>
        <v>0</v>
      </c>
      <c r="H28" s="286">
        <f>ПланОО!I28</f>
        <v>0</v>
      </c>
      <c r="I28" s="286">
        <f>ПланОО!J28</f>
        <v>0</v>
      </c>
      <c r="J28" s="286">
        <f>ПланОО!K28</f>
        <v>0</v>
      </c>
      <c r="K28" s="286">
        <f>ПланОО!L28</f>
        <v>0</v>
      </c>
      <c r="L28" s="286">
        <f>ПланОО!M28</f>
        <v>0</v>
      </c>
      <c r="M28" s="286">
        <f t="shared" si="8"/>
        <v>0</v>
      </c>
      <c r="N28" s="286">
        <f t="shared" si="9"/>
        <v>0</v>
      </c>
      <c r="O28" s="286">
        <f t="shared" si="10"/>
        <v>0</v>
      </c>
      <c r="P28" s="286">
        <f t="shared" si="11"/>
        <v>0</v>
      </c>
      <c r="Q28" s="286">
        <f t="shared" si="12"/>
        <v>0</v>
      </c>
      <c r="R28" s="286">
        <f t="shared" si="13"/>
        <v>0</v>
      </c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70"/>
      <c r="AF28" s="156" t="str">
        <f>ПланОО!AM28</f>
        <v/>
      </c>
      <c r="AG28" s="58"/>
      <c r="AH28" s="70">
        <f t="shared" si="4"/>
        <v>0</v>
      </c>
      <c r="AI28" s="70">
        <f t="shared" si="5"/>
        <v>0</v>
      </c>
      <c r="AJ28" s="70">
        <f t="shared" si="6"/>
        <v>0</v>
      </c>
    </row>
    <row r="29" spans="1:36" x14ac:dyDescent="0.25">
      <c r="A29" s="282" t="str">
        <f>Base!A29</f>
        <v>Б1.Б.19</v>
      </c>
      <c r="B29" s="283">
        <f>Base!B29</f>
        <v>0</v>
      </c>
      <c r="C29" s="285"/>
      <c r="D29" s="285"/>
      <c r="E29" s="285"/>
      <c r="F29" s="284">
        <f t="shared" si="7"/>
        <v>0</v>
      </c>
      <c r="G29" s="286">
        <f>ПланОО!H29</f>
        <v>0</v>
      </c>
      <c r="H29" s="286">
        <f>ПланОО!I29</f>
        <v>0</v>
      </c>
      <c r="I29" s="286">
        <f>ПланОО!J29</f>
        <v>0</v>
      </c>
      <c r="J29" s="286">
        <f>ПланОО!K29</f>
        <v>0</v>
      </c>
      <c r="K29" s="286">
        <f>ПланОО!L29</f>
        <v>0</v>
      </c>
      <c r="L29" s="286">
        <f>ПланОО!M29</f>
        <v>0</v>
      </c>
      <c r="M29" s="286">
        <f t="shared" si="8"/>
        <v>0</v>
      </c>
      <c r="N29" s="286">
        <f t="shared" si="9"/>
        <v>0</v>
      </c>
      <c r="O29" s="286">
        <f t="shared" si="10"/>
        <v>0</v>
      </c>
      <c r="P29" s="286">
        <f t="shared" si="11"/>
        <v>0</v>
      </c>
      <c r="Q29" s="286">
        <f t="shared" si="12"/>
        <v>0</v>
      </c>
      <c r="R29" s="286">
        <f t="shared" si="13"/>
        <v>0</v>
      </c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70"/>
      <c r="AF29" s="156" t="str">
        <f>ПланОО!AM29</f>
        <v/>
      </c>
      <c r="AG29" s="58"/>
      <c r="AH29" s="70">
        <f t="shared" si="4"/>
        <v>0</v>
      </c>
      <c r="AI29" s="70">
        <f t="shared" si="5"/>
        <v>0</v>
      </c>
      <c r="AJ29" s="70">
        <f t="shared" si="6"/>
        <v>0</v>
      </c>
    </row>
    <row r="30" spans="1:36" x14ac:dyDescent="0.25">
      <c r="A30" s="282" t="str">
        <f>Base!A30</f>
        <v>Б1.Б.20</v>
      </c>
      <c r="B30" s="283">
        <f>Base!B30</f>
        <v>0</v>
      </c>
      <c r="C30" s="285"/>
      <c r="D30" s="285"/>
      <c r="E30" s="285"/>
      <c r="F30" s="284">
        <f t="shared" si="7"/>
        <v>0</v>
      </c>
      <c r="G30" s="286">
        <f>ПланОО!H30</f>
        <v>0</v>
      </c>
      <c r="H30" s="286">
        <f>ПланОО!I30</f>
        <v>0</v>
      </c>
      <c r="I30" s="286">
        <f>ПланОО!J30</f>
        <v>0</v>
      </c>
      <c r="J30" s="286">
        <f>ПланОО!K30</f>
        <v>0</v>
      </c>
      <c r="K30" s="286">
        <f>ПланОО!L30</f>
        <v>0</v>
      </c>
      <c r="L30" s="286">
        <f>ПланОО!M30</f>
        <v>0</v>
      </c>
      <c r="M30" s="286">
        <f t="shared" si="8"/>
        <v>0</v>
      </c>
      <c r="N30" s="286">
        <f t="shared" si="9"/>
        <v>0</v>
      </c>
      <c r="O30" s="286">
        <f t="shared" si="10"/>
        <v>0</v>
      </c>
      <c r="P30" s="286">
        <f t="shared" si="11"/>
        <v>0</v>
      </c>
      <c r="Q30" s="286">
        <f t="shared" si="12"/>
        <v>0</v>
      </c>
      <c r="R30" s="286">
        <f t="shared" si="13"/>
        <v>0</v>
      </c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70"/>
      <c r="AF30" s="156" t="str">
        <f>ПланОО!AM30</f>
        <v/>
      </c>
      <c r="AG30" s="58"/>
      <c r="AH30" s="70">
        <f t="shared" si="4"/>
        <v>0</v>
      </c>
      <c r="AI30" s="70">
        <f t="shared" si="5"/>
        <v>0</v>
      </c>
      <c r="AJ30" s="70">
        <f t="shared" si="6"/>
        <v>0</v>
      </c>
    </row>
    <row r="31" spans="1:36" x14ac:dyDescent="0.25">
      <c r="A31" s="282" t="str">
        <f>Base!A31</f>
        <v>Б1.Б.21</v>
      </c>
      <c r="B31" s="283">
        <f>Base!B31</f>
        <v>0</v>
      </c>
      <c r="C31" s="285"/>
      <c r="D31" s="285"/>
      <c r="E31" s="285"/>
      <c r="F31" s="284">
        <f t="shared" si="7"/>
        <v>0</v>
      </c>
      <c r="G31" s="286">
        <f>ПланОО!H31</f>
        <v>0</v>
      </c>
      <c r="H31" s="286">
        <f>ПланОО!I31</f>
        <v>0</v>
      </c>
      <c r="I31" s="286">
        <f>ПланОО!J31</f>
        <v>0</v>
      </c>
      <c r="J31" s="286">
        <f>ПланОО!K31</f>
        <v>0</v>
      </c>
      <c r="K31" s="286">
        <f>ПланОО!L31</f>
        <v>0</v>
      </c>
      <c r="L31" s="286">
        <f>ПланОО!M31</f>
        <v>0</v>
      </c>
      <c r="M31" s="286">
        <f t="shared" si="8"/>
        <v>0</v>
      </c>
      <c r="N31" s="286">
        <f t="shared" si="9"/>
        <v>0</v>
      </c>
      <c r="O31" s="286">
        <f t="shared" si="10"/>
        <v>0</v>
      </c>
      <c r="P31" s="286">
        <f t="shared" si="11"/>
        <v>0</v>
      </c>
      <c r="Q31" s="286">
        <f t="shared" si="12"/>
        <v>0</v>
      </c>
      <c r="R31" s="286">
        <f t="shared" si="13"/>
        <v>0</v>
      </c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70"/>
      <c r="AF31" s="156" t="str">
        <f>ПланОО!AM31</f>
        <v/>
      </c>
      <c r="AG31" s="58"/>
      <c r="AH31" s="70">
        <f t="shared" si="4"/>
        <v>0</v>
      </c>
      <c r="AI31" s="70">
        <f t="shared" si="5"/>
        <v>0</v>
      </c>
      <c r="AJ31" s="70">
        <f t="shared" si="6"/>
        <v>0</v>
      </c>
    </row>
    <row r="32" spans="1:36" x14ac:dyDescent="0.25">
      <c r="A32" s="282" t="str">
        <f>Base!A32</f>
        <v>Б1.Б.22</v>
      </c>
      <c r="B32" s="283">
        <f>Base!B32</f>
        <v>0</v>
      </c>
      <c r="C32" s="285"/>
      <c r="D32" s="285"/>
      <c r="E32" s="285"/>
      <c r="F32" s="284">
        <f t="shared" si="7"/>
        <v>0</v>
      </c>
      <c r="G32" s="286">
        <f>ПланОО!H32</f>
        <v>0</v>
      </c>
      <c r="H32" s="286">
        <f>ПланОО!I32</f>
        <v>0</v>
      </c>
      <c r="I32" s="286">
        <f>ПланОО!J32</f>
        <v>0</v>
      </c>
      <c r="J32" s="286">
        <f>ПланОО!K32</f>
        <v>0</v>
      </c>
      <c r="K32" s="286">
        <f>ПланОО!L32</f>
        <v>0</v>
      </c>
      <c r="L32" s="286">
        <f>ПланОО!M32</f>
        <v>0</v>
      </c>
      <c r="M32" s="286">
        <f t="shared" si="8"/>
        <v>0</v>
      </c>
      <c r="N32" s="286">
        <f t="shared" si="9"/>
        <v>0</v>
      </c>
      <c r="O32" s="286">
        <f t="shared" si="10"/>
        <v>0</v>
      </c>
      <c r="P32" s="286">
        <f t="shared" si="11"/>
        <v>0</v>
      </c>
      <c r="Q32" s="286">
        <f t="shared" si="12"/>
        <v>0</v>
      </c>
      <c r="R32" s="286">
        <f t="shared" si="13"/>
        <v>0</v>
      </c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70"/>
      <c r="AF32" s="156" t="str">
        <f>ПланОО!AM32</f>
        <v/>
      </c>
      <c r="AG32" s="58"/>
      <c r="AH32" s="70">
        <f t="shared" si="4"/>
        <v>0</v>
      </c>
      <c r="AI32" s="70">
        <f t="shared" si="5"/>
        <v>0</v>
      </c>
      <c r="AJ32" s="70">
        <f t="shared" si="6"/>
        <v>0</v>
      </c>
    </row>
    <row r="33" spans="1:36" x14ac:dyDescent="0.25">
      <c r="A33" s="282" t="str">
        <f>Base!A33</f>
        <v>Б1.Б.23</v>
      </c>
      <c r="B33" s="283">
        <f>Base!B33</f>
        <v>0</v>
      </c>
      <c r="C33" s="285"/>
      <c r="D33" s="285"/>
      <c r="E33" s="285"/>
      <c r="F33" s="284">
        <f t="shared" si="7"/>
        <v>0</v>
      </c>
      <c r="G33" s="286">
        <f>ПланОО!H33</f>
        <v>0</v>
      </c>
      <c r="H33" s="286">
        <f>ПланОО!I33</f>
        <v>0</v>
      </c>
      <c r="I33" s="286">
        <f>ПланОО!J33</f>
        <v>0</v>
      </c>
      <c r="J33" s="286">
        <f>ПланОО!K33</f>
        <v>0</v>
      </c>
      <c r="K33" s="286">
        <f>ПланОО!L33</f>
        <v>0</v>
      </c>
      <c r="L33" s="286">
        <f>ПланОО!M33</f>
        <v>0</v>
      </c>
      <c r="M33" s="286">
        <f t="shared" si="8"/>
        <v>0</v>
      </c>
      <c r="N33" s="286">
        <f t="shared" si="9"/>
        <v>0</v>
      </c>
      <c r="O33" s="286">
        <f t="shared" si="10"/>
        <v>0</v>
      </c>
      <c r="P33" s="286">
        <f t="shared" si="11"/>
        <v>0</v>
      </c>
      <c r="Q33" s="286">
        <f t="shared" si="12"/>
        <v>0</v>
      </c>
      <c r="R33" s="286">
        <f t="shared" si="13"/>
        <v>0</v>
      </c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70"/>
      <c r="AF33" s="156" t="str">
        <f>ПланОО!AM33</f>
        <v/>
      </c>
      <c r="AG33" s="58"/>
      <c r="AH33" s="70">
        <f t="shared" si="4"/>
        <v>0</v>
      </c>
      <c r="AI33" s="70">
        <f t="shared" si="5"/>
        <v>0</v>
      </c>
      <c r="AJ33" s="70">
        <f t="shared" si="6"/>
        <v>0</v>
      </c>
    </row>
    <row r="34" spans="1:36" x14ac:dyDescent="0.25">
      <c r="A34" s="282" t="str">
        <f>Base!A34</f>
        <v>Б1.Б.24</v>
      </c>
      <c r="B34" s="283">
        <f>Base!B34</f>
        <v>0</v>
      </c>
      <c r="C34" s="285"/>
      <c r="D34" s="285"/>
      <c r="E34" s="285"/>
      <c r="F34" s="284">
        <f t="shared" si="7"/>
        <v>0</v>
      </c>
      <c r="G34" s="286">
        <f>ПланОО!H34</f>
        <v>0</v>
      </c>
      <c r="H34" s="286">
        <f>ПланОО!I34</f>
        <v>0</v>
      </c>
      <c r="I34" s="286">
        <f>ПланОО!J34</f>
        <v>0</v>
      </c>
      <c r="J34" s="286">
        <f>ПланОО!K34</f>
        <v>0</v>
      </c>
      <c r="K34" s="286">
        <f>ПланОО!L34</f>
        <v>0</v>
      </c>
      <c r="L34" s="286">
        <f>ПланОО!M34</f>
        <v>0</v>
      </c>
      <c r="M34" s="286">
        <f t="shared" si="8"/>
        <v>0</v>
      </c>
      <c r="N34" s="286">
        <f t="shared" si="9"/>
        <v>0</v>
      </c>
      <c r="O34" s="286">
        <f t="shared" si="10"/>
        <v>0</v>
      </c>
      <c r="P34" s="286">
        <f t="shared" si="11"/>
        <v>0</v>
      </c>
      <c r="Q34" s="286">
        <f t="shared" si="12"/>
        <v>0</v>
      </c>
      <c r="R34" s="286">
        <f t="shared" si="13"/>
        <v>0</v>
      </c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70"/>
      <c r="AF34" s="156" t="str">
        <f>ПланОО!AM34</f>
        <v/>
      </c>
      <c r="AG34" s="58"/>
      <c r="AH34" s="70">
        <f t="shared" si="4"/>
        <v>0</v>
      </c>
      <c r="AI34" s="70">
        <f t="shared" si="5"/>
        <v>0</v>
      </c>
      <c r="AJ34" s="70">
        <f t="shared" si="6"/>
        <v>0</v>
      </c>
    </row>
    <row r="35" spans="1:36" x14ac:dyDescent="0.25">
      <c r="A35" s="282" t="str">
        <f>Base!A35</f>
        <v>Б1.Б.25</v>
      </c>
      <c r="B35" s="283">
        <f>Base!B35</f>
        <v>0</v>
      </c>
      <c r="C35" s="285"/>
      <c r="D35" s="285"/>
      <c r="E35" s="285"/>
      <c r="F35" s="284">
        <f t="shared" si="7"/>
        <v>0</v>
      </c>
      <c r="G35" s="286">
        <f>ПланОО!H35</f>
        <v>0</v>
      </c>
      <c r="H35" s="286">
        <f>ПланОО!I35</f>
        <v>0</v>
      </c>
      <c r="I35" s="286">
        <f>ПланОО!J35</f>
        <v>0</v>
      </c>
      <c r="J35" s="286">
        <f>ПланОО!K35</f>
        <v>0</v>
      </c>
      <c r="K35" s="286">
        <f>ПланОО!L35</f>
        <v>0</v>
      </c>
      <c r="L35" s="286">
        <f>ПланОО!M35</f>
        <v>0</v>
      </c>
      <c r="M35" s="286">
        <f t="shared" si="8"/>
        <v>0</v>
      </c>
      <c r="N35" s="286">
        <f t="shared" si="9"/>
        <v>0</v>
      </c>
      <c r="O35" s="286">
        <f t="shared" si="10"/>
        <v>0</v>
      </c>
      <c r="P35" s="286">
        <f t="shared" si="11"/>
        <v>0</v>
      </c>
      <c r="Q35" s="286">
        <f t="shared" si="12"/>
        <v>0</v>
      </c>
      <c r="R35" s="286">
        <f t="shared" si="13"/>
        <v>0</v>
      </c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70"/>
      <c r="AF35" s="156" t="str">
        <f>ПланОО!AM35</f>
        <v/>
      </c>
      <c r="AG35" s="58"/>
      <c r="AH35" s="70">
        <f t="shared" si="4"/>
        <v>0</v>
      </c>
      <c r="AI35" s="70">
        <f t="shared" si="5"/>
        <v>0</v>
      </c>
      <c r="AJ35" s="70">
        <f t="shared" si="6"/>
        <v>0</v>
      </c>
    </row>
    <row r="36" spans="1:36" x14ac:dyDescent="0.25">
      <c r="A36" s="282" t="str">
        <f>Base!A36</f>
        <v>Б1.Б.26</v>
      </c>
      <c r="B36" s="283">
        <f>Base!B36</f>
        <v>0</v>
      </c>
      <c r="C36" s="285"/>
      <c r="D36" s="285"/>
      <c r="E36" s="285"/>
      <c r="F36" s="284">
        <f t="shared" si="7"/>
        <v>0</v>
      </c>
      <c r="G36" s="286">
        <f>ПланОО!H36</f>
        <v>0</v>
      </c>
      <c r="H36" s="286">
        <f>ПланОО!I36</f>
        <v>0</v>
      </c>
      <c r="I36" s="286">
        <f>ПланОО!J36</f>
        <v>0</v>
      </c>
      <c r="J36" s="286">
        <f>ПланОО!K36</f>
        <v>0</v>
      </c>
      <c r="K36" s="286">
        <f>ПланОО!L36</f>
        <v>0</v>
      </c>
      <c r="L36" s="286">
        <f>ПланОО!M36</f>
        <v>0</v>
      </c>
      <c r="M36" s="286">
        <f t="shared" si="8"/>
        <v>0</v>
      </c>
      <c r="N36" s="286">
        <f t="shared" si="9"/>
        <v>0</v>
      </c>
      <c r="O36" s="286">
        <f t="shared" si="10"/>
        <v>0</v>
      </c>
      <c r="P36" s="286">
        <f t="shared" si="11"/>
        <v>0</v>
      </c>
      <c r="Q36" s="286">
        <f t="shared" si="12"/>
        <v>0</v>
      </c>
      <c r="R36" s="286">
        <f t="shared" si="13"/>
        <v>0</v>
      </c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70"/>
      <c r="AF36" s="156" t="str">
        <f>ПланОО!AM36</f>
        <v/>
      </c>
      <c r="AG36" s="58"/>
      <c r="AH36" s="70">
        <f t="shared" si="4"/>
        <v>0</v>
      </c>
      <c r="AI36" s="70">
        <f t="shared" si="5"/>
        <v>0</v>
      </c>
      <c r="AJ36" s="70">
        <f t="shared" si="6"/>
        <v>0</v>
      </c>
    </row>
    <row r="37" spans="1:36" x14ac:dyDescent="0.25">
      <c r="A37" s="282" t="str">
        <f>Base!A37</f>
        <v>Б1.Б.27</v>
      </c>
      <c r="B37" s="283">
        <f>Base!B37</f>
        <v>0</v>
      </c>
      <c r="C37" s="285"/>
      <c r="D37" s="285"/>
      <c r="E37" s="285"/>
      <c r="F37" s="284">
        <f t="shared" si="7"/>
        <v>0</v>
      </c>
      <c r="G37" s="286">
        <f>ПланОО!H37</f>
        <v>0</v>
      </c>
      <c r="H37" s="286">
        <f>ПланОО!I37</f>
        <v>0</v>
      </c>
      <c r="I37" s="286">
        <f>ПланОО!J37</f>
        <v>0</v>
      </c>
      <c r="J37" s="286">
        <f>ПланОО!K37</f>
        <v>0</v>
      </c>
      <c r="K37" s="286">
        <f>ПланОО!L37</f>
        <v>0</v>
      </c>
      <c r="L37" s="286">
        <f>ПланОО!M37</f>
        <v>0</v>
      </c>
      <c r="M37" s="286">
        <f t="shared" si="8"/>
        <v>0</v>
      </c>
      <c r="N37" s="286">
        <f t="shared" si="9"/>
        <v>0</v>
      </c>
      <c r="O37" s="286">
        <f t="shared" si="10"/>
        <v>0</v>
      </c>
      <c r="P37" s="286">
        <f t="shared" si="11"/>
        <v>0</v>
      </c>
      <c r="Q37" s="286">
        <f t="shared" si="12"/>
        <v>0</v>
      </c>
      <c r="R37" s="286">
        <f t="shared" si="13"/>
        <v>0</v>
      </c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70"/>
      <c r="AF37" s="156" t="str">
        <f>ПланОО!AM37</f>
        <v/>
      </c>
      <c r="AG37" s="58"/>
      <c r="AH37" s="70">
        <f t="shared" si="4"/>
        <v>0</v>
      </c>
      <c r="AI37" s="70">
        <f t="shared" si="5"/>
        <v>0</v>
      </c>
      <c r="AJ37" s="70">
        <f t="shared" si="6"/>
        <v>0</v>
      </c>
    </row>
    <row r="38" spans="1:36" x14ac:dyDescent="0.25">
      <c r="A38" s="282" t="str">
        <f>Base!A38</f>
        <v>Б1.Б.28</v>
      </c>
      <c r="B38" s="283">
        <f>Base!B38</f>
        <v>0</v>
      </c>
      <c r="C38" s="285"/>
      <c r="D38" s="285"/>
      <c r="E38" s="285"/>
      <c r="F38" s="284">
        <f t="shared" si="7"/>
        <v>0</v>
      </c>
      <c r="G38" s="286">
        <f>ПланОО!H38</f>
        <v>0</v>
      </c>
      <c r="H38" s="286">
        <f>ПланОО!I38</f>
        <v>0</v>
      </c>
      <c r="I38" s="286">
        <f>ПланОО!J38</f>
        <v>0</v>
      </c>
      <c r="J38" s="286">
        <f>ПланОО!K38</f>
        <v>0</v>
      </c>
      <c r="K38" s="286">
        <f>ПланОО!L38</f>
        <v>0</v>
      </c>
      <c r="L38" s="286">
        <f>ПланОО!M38</f>
        <v>0</v>
      </c>
      <c r="M38" s="286">
        <f t="shared" si="8"/>
        <v>0</v>
      </c>
      <c r="N38" s="286">
        <f t="shared" si="9"/>
        <v>0</v>
      </c>
      <c r="O38" s="286">
        <f t="shared" si="10"/>
        <v>0</v>
      </c>
      <c r="P38" s="286">
        <f t="shared" si="11"/>
        <v>0</v>
      </c>
      <c r="Q38" s="286">
        <f t="shared" si="12"/>
        <v>0</v>
      </c>
      <c r="R38" s="286">
        <f t="shared" si="13"/>
        <v>0</v>
      </c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70"/>
      <c r="AF38" s="156" t="str">
        <f>ПланОО!AM38</f>
        <v/>
      </c>
      <c r="AG38" s="58"/>
      <c r="AH38" s="70">
        <f t="shared" si="4"/>
        <v>0</v>
      </c>
      <c r="AI38" s="70">
        <f t="shared" si="5"/>
        <v>0</v>
      </c>
      <c r="AJ38" s="70">
        <f t="shared" si="6"/>
        <v>0</v>
      </c>
    </row>
    <row r="39" spans="1:36" x14ac:dyDescent="0.25">
      <c r="A39" s="282" t="str">
        <f>Base!A39</f>
        <v>Б1.Б.29</v>
      </c>
      <c r="B39" s="283">
        <f>Base!B39</f>
        <v>0</v>
      </c>
      <c r="C39" s="285"/>
      <c r="D39" s="285"/>
      <c r="E39" s="285"/>
      <c r="F39" s="284">
        <f t="shared" si="7"/>
        <v>0</v>
      </c>
      <c r="G39" s="286">
        <f>ПланОО!H39</f>
        <v>0</v>
      </c>
      <c r="H39" s="286">
        <f>ПланОО!I39</f>
        <v>0</v>
      </c>
      <c r="I39" s="286">
        <f>ПланОО!J39</f>
        <v>0</v>
      </c>
      <c r="J39" s="286">
        <f>ПланОО!K39</f>
        <v>0</v>
      </c>
      <c r="K39" s="286">
        <f>ПланОО!L39</f>
        <v>0</v>
      </c>
      <c r="L39" s="286">
        <f>ПланОО!M39</f>
        <v>0</v>
      </c>
      <c r="M39" s="286">
        <f t="shared" si="8"/>
        <v>0</v>
      </c>
      <c r="N39" s="286">
        <f t="shared" si="9"/>
        <v>0</v>
      </c>
      <c r="O39" s="286">
        <f t="shared" si="10"/>
        <v>0</v>
      </c>
      <c r="P39" s="286">
        <f t="shared" si="11"/>
        <v>0</v>
      </c>
      <c r="Q39" s="286">
        <f t="shared" si="12"/>
        <v>0</v>
      </c>
      <c r="R39" s="286">
        <f t="shared" si="13"/>
        <v>0</v>
      </c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70"/>
      <c r="AF39" s="156" t="str">
        <f>ПланОО!AM39</f>
        <v/>
      </c>
      <c r="AG39" s="58"/>
      <c r="AH39" s="70">
        <f t="shared" si="4"/>
        <v>0</v>
      </c>
      <c r="AI39" s="70">
        <f t="shared" si="5"/>
        <v>0</v>
      </c>
      <c r="AJ39" s="70">
        <f t="shared" si="6"/>
        <v>0</v>
      </c>
    </row>
    <row r="40" spans="1:36" x14ac:dyDescent="0.25">
      <c r="A40" s="282" t="str">
        <f>Base!A40</f>
        <v>Б1.Б.30</v>
      </c>
      <c r="B40" s="283">
        <f>Base!B40</f>
        <v>0</v>
      </c>
      <c r="C40" s="285"/>
      <c r="D40" s="285"/>
      <c r="E40" s="285"/>
      <c r="F40" s="284">
        <f t="shared" si="7"/>
        <v>0</v>
      </c>
      <c r="G40" s="286">
        <f>ПланОО!H40</f>
        <v>0</v>
      </c>
      <c r="H40" s="286">
        <f>ПланОО!I40</f>
        <v>0</v>
      </c>
      <c r="I40" s="286">
        <f>ПланОО!J40</f>
        <v>0</v>
      </c>
      <c r="J40" s="286">
        <f>ПланОО!K40</f>
        <v>0</v>
      </c>
      <c r="K40" s="286">
        <f>ПланОО!L40</f>
        <v>0</v>
      </c>
      <c r="L40" s="286">
        <f>ПланОО!M40</f>
        <v>0</v>
      </c>
      <c r="M40" s="286">
        <f t="shared" si="8"/>
        <v>0</v>
      </c>
      <c r="N40" s="286">
        <f t="shared" si="9"/>
        <v>0</v>
      </c>
      <c r="O40" s="286">
        <f t="shared" si="10"/>
        <v>0</v>
      </c>
      <c r="P40" s="286">
        <f t="shared" si="11"/>
        <v>0</v>
      </c>
      <c r="Q40" s="286">
        <f t="shared" si="12"/>
        <v>0</v>
      </c>
      <c r="R40" s="286">
        <f t="shared" si="13"/>
        <v>0</v>
      </c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70"/>
      <c r="AF40" s="156" t="str">
        <f>ПланОО!AM40</f>
        <v/>
      </c>
      <c r="AG40" s="58"/>
      <c r="AH40" s="70">
        <f t="shared" si="4"/>
        <v>0</v>
      </c>
      <c r="AI40" s="70">
        <f t="shared" si="5"/>
        <v>0</v>
      </c>
      <c r="AJ40" s="70">
        <f t="shared" si="6"/>
        <v>0</v>
      </c>
    </row>
    <row r="41" spans="1:36" x14ac:dyDescent="0.25">
      <c r="A41" s="282" t="str">
        <f>Base!A41</f>
        <v>Б1.Б.31</v>
      </c>
      <c r="B41" s="283">
        <f>Base!B41</f>
        <v>0</v>
      </c>
      <c r="C41" s="285"/>
      <c r="D41" s="285"/>
      <c r="E41" s="285"/>
      <c r="F41" s="284">
        <f t="shared" si="7"/>
        <v>0</v>
      </c>
      <c r="G41" s="286">
        <f>ПланОО!H41</f>
        <v>0</v>
      </c>
      <c r="H41" s="286">
        <f>ПланОО!I41</f>
        <v>0</v>
      </c>
      <c r="I41" s="286">
        <f>ПланОО!J41</f>
        <v>0</v>
      </c>
      <c r="J41" s="286">
        <f>ПланОО!K41</f>
        <v>0</v>
      </c>
      <c r="K41" s="286">
        <f>ПланОО!L41</f>
        <v>0</v>
      </c>
      <c r="L41" s="286">
        <f>ПланОО!M41</f>
        <v>0</v>
      </c>
      <c r="M41" s="286">
        <f t="shared" si="8"/>
        <v>0</v>
      </c>
      <c r="N41" s="286">
        <f t="shared" si="9"/>
        <v>0</v>
      </c>
      <c r="O41" s="286">
        <f t="shared" si="10"/>
        <v>0</v>
      </c>
      <c r="P41" s="286">
        <f t="shared" si="11"/>
        <v>0</v>
      </c>
      <c r="Q41" s="286">
        <f t="shared" si="12"/>
        <v>0</v>
      </c>
      <c r="R41" s="286">
        <f t="shared" si="13"/>
        <v>0</v>
      </c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70"/>
      <c r="AF41" s="156" t="str">
        <f>ПланОО!AM41</f>
        <v/>
      </c>
      <c r="AG41" s="58"/>
      <c r="AH41" s="70">
        <f t="shared" ref="AH41:AH74" si="14">I41*$AJ$2</f>
        <v>0</v>
      </c>
      <c r="AI41" s="70">
        <f t="shared" ref="AI41:AI74" si="15">(J41+K41)*$AJ$2</f>
        <v>0</v>
      </c>
      <c r="AJ41" s="70">
        <f t="shared" ref="AJ41:AJ74" si="16">H41*$AJ$2</f>
        <v>0</v>
      </c>
    </row>
    <row r="42" spans="1:36" x14ac:dyDescent="0.25">
      <c r="A42" s="282" t="str">
        <f>Base!A42</f>
        <v>Б1.Б.32</v>
      </c>
      <c r="B42" s="283">
        <f>Base!B42</f>
        <v>0</v>
      </c>
      <c r="C42" s="285"/>
      <c r="D42" s="285"/>
      <c r="E42" s="285"/>
      <c r="F42" s="284">
        <f t="shared" si="7"/>
        <v>0</v>
      </c>
      <c r="G42" s="286">
        <f>ПланОО!H42</f>
        <v>0</v>
      </c>
      <c r="H42" s="286">
        <f>ПланОО!I42</f>
        <v>0</v>
      </c>
      <c r="I42" s="286">
        <f>ПланОО!J42</f>
        <v>0</v>
      </c>
      <c r="J42" s="286">
        <f>ПланОО!K42</f>
        <v>0</v>
      </c>
      <c r="K42" s="286">
        <f>ПланОО!L42</f>
        <v>0</v>
      </c>
      <c r="L42" s="286">
        <f>ПланОО!M42</f>
        <v>0</v>
      </c>
      <c r="M42" s="286">
        <f t="shared" si="8"/>
        <v>0</v>
      </c>
      <c r="N42" s="286">
        <f t="shared" si="9"/>
        <v>0</v>
      </c>
      <c r="O42" s="286">
        <f t="shared" si="10"/>
        <v>0</v>
      </c>
      <c r="P42" s="286">
        <f t="shared" si="11"/>
        <v>0</v>
      </c>
      <c r="Q42" s="286">
        <f t="shared" si="12"/>
        <v>0</v>
      </c>
      <c r="R42" s="286">
        <f t="shared" si="13"/>
        <v>0</v>
      </c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70"/>
      <c r="AF42" s="156" t="str">
        <f>ПланОО!AM42</f>
        <v/>
      </c>
      <c r="AG42" s="58"/>
      <c r="AH42" s="70">
        <f t="shared" si="14"/>
        <v>0</v>
      </c>
      <c r="AI42" s="70">
        <f t="shared" si="15"/>
        <v>0</v>
      </c>
      <c r="AJ42" s="70">
        <f t="shared" si="16"/>
        <v>0</v>
      </c>
    </row>
    <row r="43" spans="1:36" x14ac:dyDescent="0.25">
      <c r="A43" s="282" t="str">
        <f>Base!A43</f>
        <v>Б1.Б.33</v>
      </c>
      <c r="B43" s="283">
        <f>Base!B43</f>
        <v>0</v>
      </c>
      <c r="C43" s="285"/>
      <c r="D43" s="285"/>
      <c r="E43" s="285"/>
      <c r="F43" s="284">
        <f t="shared" si="7"/>
        <v>0</v>
      </c>
      <c r="G43" s="286">
        <f>ПланОО!H43</f>
        <v>0</v>
      </c>
      <c r="H43" s="286">
        <f>ПланОО!I43</f>
        <v>0</v>
      </c>
      <c r="I43" s="286">
        <f>ПланОО!J43</f>
        <v>0</v>
      </c>
      <c r="J43" s="286">
        <f>ПланОО!K43</f>
        <v>0</v>
      </c>
      <c r="K43" s="286">
        <f>ПланОО!L43</f>
        <v>0</v>
      </c>
      <c r="L43" s="286">
        <f>ПланОО!M43</f>
        <v>0</v>
      </c>
      <c r="M43" s="286">
        <f t="shared" si="8"/>
        <v>0</v>
      </c>
      <c r="N43" s="286">
        <f t="shared" si="9"/>
        <v>0</v>
      </c>
      <c r="O43" s="286">
        <f t="shared" si="10"/>
        <v>0</v>
      </c>
      <c r="P43" s="286">
        <f t="shared" si="11"/>
        <v>0</v>
      </c>
      <c r="Q43" s="286">
        <f t="shared" si="12"/>
        <v>0</v>
      </c>
      <c r="R43" s="286">
        <f t="shared" si="13"/>
        <v>0</v>
      </c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70"/>
      <c r="AF43" s="156" t="str">
        <f>ПланОО!AM43</f>
        <v/>
      </c>
      <c r="AG43" s="58"/>
      <c r="AH43" s="70">
        <f t="shared" si="14"/>
        <v>0</v>
      </c>
      <c r="AI43" s="70">
        <f t="shared" si="15"/>
        <v>0</v>
      </c>
      <c r="AJ43" s="70">
        <f t="shared" si="16"/>
        <v>0</v>
      </c>
    </row>
    <row r="44" spans="1:36" x14ac:dyDescent="0.25">
      <c r="A44" s="282" t="str">
        <f>Base!A44</f>
        <v>Б1.Б.34</v>
      </c>
      <c r="B44" s="283">
        <f>Base!B44</f>
        <v>0</v>
      </c>
      <c r="C44" s="285"/>
      <c r="D44" s="285"/>
      <c r="E44" s="285"/>
      <c r="F44" s="284">
        <f t="shared" si="7"/>
        <v>0</v>
      </c>
      <c r="G44" s="286">
        <f>ПланОО!H44</f>
        <v>0</v>
      </c>
      <c r="H44" s="286">
        <f>ПланОО!I44</f>
        <v>0</v>
      </c>
      <c r="I44" s="286">
        <f>ПланОО!J44</f>
        <v>0</v>
      </c>
      <c r="J44" s="286">
        <f>ПланОО!K44</f>
        <v>0</v>
      </c>
      <c r="K44" s="286">
        <f>ПланОО!L44</f>
        <v>0</v>
      </c>
      <c r="L44" s="286">
        <f>ПланОО!M44</f>
        <v>0</v>
      </c>
      <c r="M44" s="286">
        <f t="shared" si="8"/>
        <v>0</v>
      </c>
      <c r="N44" s="286">
        <f t="shared" si="9"/>
        <v>0</v>
      </c>
      <c r="O44" s="286">
        <f t="shared" si="10"/>
        <v>0</v>
      </c>
      <c r="P44" s="286">
        <f t="shared" si="11"/>
        <v>0</v>
      </c>
      <c r="Q44" s="286">
        <f t="shared" si="12"/>
        <v>0</v>
      </c>
      <c r="R44" s="286">
        <f t="shared" si="13"/>
        <v>0</v>
      </c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70"/>
      <c r="AF44" s="156" t="str">
        <f>ПланОО!AM44</f>
        <v/>
      </c>
      <c r="AG44" s="58"/>
      <c r="AH44" s="70">
        <f t="shared" si="14"/>
        <v>0</v>
      </c>
      <c r="AI44" s="70">
        <f t="shared" si="15"/>
        <v>0</v>
      </c>
      <c r="AJ44" s="70">
        <f t="shared" si="16"/>
        <v>0</v>
      </c>
    </row>
    <row r="45" spans="1:36" x14ac:dyDescent="0.25">
      <c r="A45" s="282" t="str">
        <f>Base!A45</f>
        <v>Б1.Б.35</v>
      </c>
      <c r="B45" s="283">
        <f>Base!B45</f>
        <v>0</v>
      </c>
      <c r="C45" s="285"/>
      <c r="D45" s="285"/>
      <c r="E45" s="285"/>
      <c r="F45" s="284">
        <f t="shared" si="7"/>
        <v>0</v>
      </c>
      <c r="G45" s="286">
        <f>ПланОО!H45</f>
        <v>0</v>
      </c>
      <c r="H45" s="286">
        <f>ПланОО!I45</f>
        <v>0</v>
      </c>
      <c r="I45" s="286">
        <f>ПланОО!J45</f>
        <v>0</v>
      </c>
      <c r="J45" s="286">
        <f>ПланОО!K45</f>
        <v>0</v>
      </c>
      <c r="K45" s="286">
        <f>ПланОО!L45</f>
        <v>0</v>
      </c>
      <c r="L45" s="286">
        <f>ПланОО!M45</f>
        <v>0</v>
      </c>
      <c r="M45" s="286">
        <f t="shared" si="8"/>
        <v>0</v>
      </c>
      <c r="N45" s="286">
        <f t="shared" si="9"/>
        <v>0</v>
      </c>
      <c r="O45" s="286">
        <f t="shared" si="10"/>
        <v>0</v>
      </c>
      <c r="P45" s="286">
        <f t="shared" si="11"/>
        <v>0</v>
      </c>
      <c r="Q45" s="286">
        <f t="shared" si="12"/>
        <v>0</v>
      </c>
      <c r="R45" s="286">
        <f t="shared" si="13"/>
        <v>0</v>
      </c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70"/>
      <c r="AF45" s="156" t="str">
        <f>ПланОО!AM45</f>
        <v/>
      </c>
      <c r="AG45" s="58"/>
      <c r="AH45" s="70">
        <f t="shared" si="14"/>
        <v>0</v>
      </c>
      <c r="AI45" s="70">
        <f t="shared" si="15"/>
        <v>0</v>
      </c>
      <c r="AJ45" s="70">
        <f t="shared" si="16"/>
        <v>0</v>
      </c>
    </row>
    <row r="46" spans="1:36" x14ac:dyDescent="0.25">
      <c r="A46" s="282" t="str">
        <f>Base!A46</f>
        <v>Б1.Б.36</v>
      </c>
      <c r="B46" s="283">
        <f>Base!B46</f>
        <v>0</v>
      </c>
      <c r="C46" s="285"/>
      <c r="D46" s="285"/>
      <c r="E46" s="285"/>
      <c r="F46" s="284">
        <f t="shared" si="7"/>
        <v>0</v>
      </c>
      <c r="G46" s="286">
        <f>ПланОО!H46</f>
        <v>0</v>
      </c>
      <c r="H46" s="286">
        <f>ПланОО!I46</f>
        <v>0</v>
      </c>
      <c r="I46" s="286">
        <f>ПланОО!J46</f>
        <v>0</v>
      </c>
      <c r="J46" s="286">
        <f>ПланОО!K46</f>
        <v>0</v>
      </c>
      <c r="K46" s="286">
        <f>ПланОО!L46</f>
        <v>0</v>
      </c>
      <c r="L46" s="286">
        <f>ПланОО!M46</f>
        <v>0</v>
      </c>
      <c r="M46" s="286">
        <f t="shared" si="8"/>
        <v>0</v>
      </c>
      <c r="N46" s="286">
        <f t="shared" si="9"/>
        <v>0</v>
      </c>
      <c r="O46" s="286">
        <f t="shared" si="10"/>
        <v>0</v>
      </c>
      <c r="P46" s="286">
        <f t="shared" si="11"/>
        <v>0</v>
      </c>
      <c r="Q46" s="286">
        <f t="shared" si="12"/>
        <v>0</v>
      </c>
      <c r="R46" s="286">
        <f t="shared" si="13"/>
        <v>0</v>
      </c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70"/>
      <c r="AF46" s="156" t="str">
        <f>ПланОО!AM46</f>
        <v/>
      </c>
      <c r="AG46" s="58"/>
      <c r="AH46" s="70">
        <f t="shared" si="14"/>
        <v>0</v>
      </c>
      <c r="AI46" s="70">
        <f t="shared" si="15"/>
        <v>0</v>
      </c>
      <c r="AJ46" s="70">
        <f t="shared" si="16"/>
        <v>0</v>
      </c>
    </row>
    <row r="47" spans="1:36" x14ac:dyDescent="0.25">
      <c r="A47" s="282" t="str">
        <f>Base!A47</f>
        <v>Б1.Б.37</v>
      </c>
      <c r="B47" s="283">
        <f>Base!B47</f>
        <v>0</v>
      </c>
      <c r="C47" s="285"/>
      <c r="D47" s="285"/>
      <c r="E47" s="285"/>
      <c r="F47" s="284">
        <f t="shared" si="7"/>
        <v>0</v>
      </c>
      <c r="G47" s="286">
        <f>ПланОО!H47</f>
        <v>0</v>
      </c>
      <c r="H47" s="286">
        <f>ПланОО!I47</f>
        <v>0</v>
      </c>
      <c r="I47" s="286">
        <f>ПланОО!J47</f>
        <v>0</v>
      </c>
      <c r="J47" s="286">
        <f>ПланОО!K47</f>
        <v>0</v>
      </c>
      <c r="K47" s="286">
        <f>ПланОО!L47</f>
        <v>0</v>
      </c>
      <c r="L47" s="286">
        <f>ПланОО!M47</f>
        <v>0</v>
      </c>
      <c r="M47" s="286">
        <f t="shared" si="8"/>
        <v>0</v>
      </c>
      <c r="N47" s="286">
        <f t="shared" si="9"/>
        <v>0</v>
      </c>
      <c r="O47" s="286">
        <f t="shared" si="10"/>
        <v>0</v>
      </c>
      <c r="P47" s="286">
        <f t="shared" si="11"/>
        <v>0</v>
      </c>
      <c r="Q47" s="286">
        <f t="shared" si="12"/>
        <v>0</v>
      </c>
      <c r="R47" s="286">
        <f t="shared" si="13"/>
        <v>0</v>
      </c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70"/>
      <c r="AF47" s="156" t="str">
        <f>ПланОО!AM47</f>
        <v/>
      </c>
      <c r="AG47" s="58"/>
      <c r="AH47" s="70">
        <f t="shared" si="14"/>
        <v>0</v>
      </c>
      <c r="AI47" s="70">
        <f t="shared" si="15"/>
        <v>0</v>
      </c>
      <c r="AJ47" s="70">
        <f t="shared" si="16"/>
        <v>0</v>
      </c>
    </row>
    <row r="48" spans="1:36" x14ac:dyDescent="0.25">
      <c r="A48" s="282" t="str">
        <f>Base!A48</f>
        <v>Б1.Б.38</v>
      </c>
      <c r="B48" s="283">
        <f>Base!B48</f>
        <v>0</v>
      </c>
      <c r="C48" s="285"/>
      <c r="D48" s="285"/>
      <c r="E48" s="285"/>
      <c r="F48" s="284">
        <f t="shared" si="7"/>
        <v>0</v>
      </c>
      <c r="G48" s="286">
        <f>ПланОО!H48</f>
        <v>0</v>
      </c>
      <c r="H48" s="286">
        <f>ПланОО!I48</f>
        <v>0</v>
      </c>
      <c r="I48" s="286">
        <f>ПланОО!J48</f>
        <v>0</v>
      </c>
      <c r="J48" s="286">
        <f>ПланОО!K48</f>
        <v>0</v>
      </c>
      <c r="K48" s="286">
        <f>ПланОО!L48</f>
        <v>0</v>
      </c>
      <c r="L48" s="286">
        <f>ПланОО!M48</f>
        <v>0</v>
      </c>
      <c r="M48" s="286">
        <f t="shared" si="8"/>
        <v>0</v>
      </c>
      <c r="N48" s="286">
        <f t="shared" si="9"/>
        <v>0</v>
      </c>
      <c r="O48" s="286">
        <f t="shared" si="10"/>
        <v>0</v>
      </c>
      <c r="P48" s="286">
        <f t="shared" si="11"/>
        <v>0</v>
      </c>
      <c r="Q48" s="286">
        <f t="shared" si="12"/>
        <v>0</v>
      </c>
      <c r="R48" s="286">
        <f t="shared" si="13"/>
        <v>0</v>
      </c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70"/>
      <c r="AF48" s="156" t="str">
        <f>ПланОО!AM48</f>
        <v/>
      </c>
      <c r="AG48" s="58"/>
      <c r="AH48" s="70">
        <f t="shared" si="14"/>
        <v>0</v>
      </c>
      <c r="AI48" s="70">
        <f t="shared" si="15"/>
        <v>0</v>
      </c>
      <c r="AJ48" s="70">
        <f t="shared" si="16"/>
        <v>0</v>
      </c>
    </row>
    <row r="49" spans="1:36" x14ac:dyDescent="0.25">
      <c r="A49" s="282" t="str">
        <f>Base!A49</f>
        <v>Б1.Б.39</v>
      </c>
      <c r="B49" s="283">
        <f>Base!B49</f>
        <v>0</v>
      </c>
      <c r="C49" s="285"/>
      <c r="D49" s="285"/>
      <c r="E49" s="285"/>
      <c r="F49" s="284">
        <f t="shared" si="7"/>
        <v>0</v>
      </c>
      <c r="G49" s="286">
        <f>ПланОО!H49</f>
        <v>0</v>
      </c>
      <c r="H49" s="286">
        <f>ПланОО!I49</f>
        <v>0</v>
      </c>
      <c r="I49" s="286">
        <f>ПланОО!J49</f>
        <v>0</v>
      </c>
      <c r="J49" s="286">
        <f>ПланОО!K49</f>
        <v>0</v>
      </c>
      <c r="K49" s="286">
        <f>ПланОО!L49</f>
        <v>0</v>
      </c>
      <c r="L49" s="286">
        <f>ПланОО!M49</f>
        <v>0</v>
      </c>
      <c r="M49" s="286">
        <f t="shared" si="8"/>
        <v>0</v>
      </c>
      <c r="N49" s="286">
        <f t="shared" si="9"/>
        <v>0</v>
      </c>
      <c r="O49" s="286">
        <f t="shared" si="10"/>
        <v>0</v>
      </c>
      <c r="P49" s="286">
        <f t="shared" si="11"/>
        <v>0</v>
      </c>
      <c r="Q49" s="286">
        <f t="shared" si="12"/>
        <v>0</v>
      </c>
      <c r="R49" s="286">
        <f t="shared" si="13"/>
        <v>0</v>
      </c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70"/>
      <c r="AF49" s="156" t="str">
        <f>ПланОО!AM49</f>
        <v/>
      </c>
      <c r="AG49" s="58"/>
      <c r="AH49" s="70">
        <f t="shared" si="14"/>
        <v>0</v>
      </c>
      <c r="AI49" s="70">
        <f t="shared" si="15"/>
        <v>0</v>
      </c>
      <c r="AJ49" s="70">
        <f t="shared" si="16"/>
        <v>0</v>
      </c>
    </row>
    <row r="50" spans="1:36" x14ac:dyDescent="0.25">
      <c r="A50" s="282" t="str">
        <f>Base!A50</f>
        <v>Б1.Б.40</v>
      </c>
      <c r="B50" s="283">
        <f>Base!B50</f>
        <v>0</v>
      </c>
      <c r="C50" s="285"/>
      <c r="D50" s="285"/>
      <c r="E50" s="285"/>
      <c r="F50" s="284">
        <f t="shared" si="7"/>
        <v>0</v>
      </c>
      <c r="G50" s="286">
        <f>ПланОО!H50</f>
        <v>0</v>
      </c>
      <c r="H50" s="286">
        <f>ПланОО!I50</f>
        <v>0</v>
      </c>
      <c r="I50" s="286">
        <f>ПланОО!J50</f>
        <v>0</v>
      </c>
      <c r="J50" s="286">
        <f>ПланОО!K50</f>
        <v>0</v>
      </c>
      <c r="K50" s="286">
        <f>ПланОО!L50</f>
        <v>0</v>
      </c>
      <c r="L50" s="286">
        <f>ПланОО!M50</f>
        <v>0</v>
      </c>
      <c r="M50" s="286">
        <f t="shared" si="8"/>
        <v>0</v>
      </c>
      <c r="N50" s="286">
        <f t="shared" si="9"/>
        <v>0</v>
      </c>
      <c r="O50" s="286">
        <f t="shared" si="10"/>
        <v>0</v>
      </c>
      <c r="P50" s="286">
        <f t="shared" si="11"/>
        <v>0</v>
      </c>
      <c r="Q50" s="286">
        <f t="shared" si="12"/>
        <v>0</v>
      </c>
      <c r="R50" s="286">
        <f t="shared" si="13"/>
        <v>0</v>
      </c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70"/>
      <c r="AF50" s="156" t="str">
        <f>ПланОО!AM50</f>
        <v/>
      </c>
      <c r="AG50" s="58"/>
      <c r="AH50" s="70">
        <f t="shared" si="14"/>
        <v>0</v>
      </c>
      <c r="AI50" s="70">
        <f t="shared" si="15"/>
        <v>0</v>
      </c>
      <c r="AJ50" s="70">
        <f t="shared" si="16"/>
        <v>0</v>
      </c>
    </row>
    <row r="51" spans="1:36" x14ac:dyDescent="0.25">
      <c r="A51" s="282" t="str">
        <f>Base!A51</f>
        <v>Б1.Б.41</v>
      </c>
      <c r="B51" s="283">
        <f>Base!B51</f>
        <v>0</v>
      </c>
      <c r="C51" s="285"/>
      <c r="D51" s="285"/>
      <c r="E51" s="285"/>
      <c r="F51" s="284">
        <f t="shared" si="7"/>
        <v>0</v>
      </c>
      <c r="G51" s="286">
        <f>ПланОО!H51</f>
        <v>0</v>
      </c>
      <c r="H51" s="286">
        <f>ПланОО!I51</f>
        <v>0</v>
      </c>
      <c r="I51" s="286">
        <f>ПланОО!J51</f>
        <v>0</v>
      </c>
      <c r="J51" s="286">
        <f>ПланОО!K51</f>
        <v>0</v>
      </c>
      <c r="K51" s="286">
        <f>ПланОО!L51</f>
        <v>0</v>
      </c>
      <c r="L51" s="286">
        <f>ПланОО!M51</f>
        <v>0</v>
      </c>
      <c r="M51" s="286">
        <f t="shared" si="8"/>
        <v>0</v>
      </c>
      <c r="N51" s="286">
        <f t="shared" si="9"/>
        <v>0</v>
      </c>
      <c r="O51" s="286">
        <f t="shared" si="10"/>
        <v>0</v>
      </c>
      <c r="P51" s="286">
        <f t="shared" si="11"/>
        <v>0</v>
      </c>
      <c r="Q51" s="286">
        <f t="shared" si="12"/>
        <v>0</v>
      </c>
      <c r="R51" s="286">
        <f t="shared" si="13"/>
        <v>0</v>
      </c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70"/>
      <c r="AF51" s="156" t="str">
        <f>ПланОО!AM51</f>
        <v/>
      </c>
      <c r="AG51" s="58"/>
      <c r="AH51" s="70">
        <f t="shared" si="14"/>
        <v>0</v>
      </c>
      <c r="AI51" s="70">
        <f t="shared" si="15"/>
        <v>0</v>
      </c>
      <c r="AJ51" s="70">
        <f t="shared" si="16"/>
        <v>0</v>
      </c>
    </row>
    <row r="52" spans="1:36" x14ac:dyDescent="0.25">
      <c r="A52" s="282" t="str">
        <f>Base!A52</f>
        <v>Б1.Б.42</v>
      </c>
      <c r="B52" s="283">
        <f>Base!B52</f>
        <v>0</v>
      </c>
      <c r="C52" s="285"/>
      <c r="D52" s="285"/>
      <c r="E52" s="285"/>
      <c r="F52" s="284">
        <f t="shared" si="7"/>
        <v>0</v>
      </c>
      <c r="G52" s="286">
        <f>ПланОО!H52</f>
        <v>0</v>
      </c>
      <c r="H52" s="286">
        <f>ПланОО!I52</f>
        <v>0</v>
      </c>
      <c r="I52" s="286">
        <f>ПланОО!J52</f>
        <v>0</v>
      </c>
      <c r="J52" s="286">
        <f>ПланОО!K52</f>
        <v>0</v>
      </c>
      <c r="K52" s="286">
        <f>ПланОО!L52</f>
        <v>0</v>
      </c>
      <c r="L52" s="286">
        <f>ПланОО!M52</f>
        <v>0</v>
      </c>
      <c r="M52" s="286">
        <f t="shared" si="8"/>
        <v>0</v>
      </c>
      <c r="N52" s="286">
        <f t="shared" si="9"/>
        <v>0</v>
      </c>
      <c r="O52" s="286">
        <f t="shared" si="10"/>
        <v>0</v>
      </c>
      <c r="P52" s="286">
        <f t="shared" si="11"/>
        <v>0</v>
      </c>
      <c r="Q52" s="286">
        <f t="shared" si="12"/>
        <v>0</v>
      </c>
      <c r="R52" s="286">
        <f t="shared" si="13"/>
        <v>0</v>
      </c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70"/>
      <c r="AF52" s="156" t="str">
        <f>ПланОО!AM52</f>
        <v/>
      </c>
      <c r="AG52" s="58"/>
      <c r="AH52" s="70">
        <f t="shared" si="14"/>
        <v>0</v>
      </c>
      <c r="AI52" s="70">
        <f t="shared" si="15"/>
        <v>0</v>
      </c>
      <c r="AJ52" s="70">
        <f t="shared" si="16"/>
        <v>0</v>
      </c>
    </row>
    <row r="53" spans="1:36" x14ac:dyDescent="0.25">
      <c r="A53" s="282" t="str">
        <f>Base!A53</f>
        <v>Б1.Б.43</v>
      </c>
      <c r="B53" s="283">
        <f>Base!B53</f>
        <v>0</v>
      </c>
      <c r="C53" s="285"/>
      <c r="D53" s="285"/>
      <c r="E53" s="285"/>
      <c r="F53" s="284">
        <f t="shared" si="7"/>
        <v>0</v>
      </c>
      <c r="G53" s="286">
        <f>ПланОО!H53</f>
        <v>0</v>
      </c>
      <c r="H53" s="286">
        <f>ПланОО!I53</f>
        <v>0</v>
      </c>
      <c r="I53" s="286">
        <f>ПланОО!J53</f>
        <v>0</v>
      </c>
      <c r="J53" s="286">
        <f>ПланОО!K53</f>
        <v>0</v>
      </c>
      <c r="K53" s="286">
        <f>ПланОО!L53</f>
        <v>0</v>
      </c>
      <c r="L53" s="286">
        <f>ПланОО!M53</f>
        <v>0</v>
      </c>
      <c r="M53" s="286">
        <f t="shared" si="8"/>
        <v>0</v>
      </c>
      <c r="N53" s="286">
        <f t="shared" si="9"/>
        <v>0</v>
      </c>
      <c r="O53" s="286">
        <f t="shared" si="10"/>
        <v>0</v>
      </c>
      <c r="P53" s="286">
        <f t="shared" si="11"/>
        <v>0</v>
      </c>
      <c r="Q53" s="286">
        <f t="shared" si="12"/>
        <v>0</v>
      </c>
      <c r="R53" s="286">
        <f t="shared" si="13"/>
        <v>0</v>
      </c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70"/>
      <c r="AF53" s="156" t="str">
        <f>ПланОО!AM53</f>
        <v/>
      </c>
      <c r="AG53" s="58"/>
      <c r="AH53" s="70">
        <f t="shared" si="14"/>
        <v>0</v>
      </c>
      <c r="AI53" s="70">
        <f t="shared" si="15"/>
        <v>0</v>
      </c>
      <c r="AJ53" s="70">
        <f t="shared" si="16"/>
        <v>0</v>
      </c>
    </row>
    <row r="54" spans="1:36" x14ac:dyDescent="0.25">
      <c r="A54" s="282" t="str">
        <f>Base!A54</f>
        <v>Б1.Б.44</v>
      </c>
      <c r="B54" s="283">
        <f>Base!B54</f>
        <v>0</v>
      </c>
      <c r="C54" s="285"/>
      <c r="D54" s="285"/>
      <c r="E54" s="285"/>
      <c r="F54" s="284">
        <f t="shared" si="7"/>
        <v>0</v>
      </c>
      <c r="G54" s="286">
        <f>ПланОО!H54</f>
        <v>0</v>
      </c>
      <c r="H54" s="286">
        <f>ПланОО!I54</f>
        <v>0</v>
      </c>
      <c r="I54" s="286">
        <f>ПланОО!J54</f>
        <v>0</v>
      </c>
      <c r="J54" s="286">
        <f>ПланОО!K54</f>
        <v>0</v>
      </c>
      <c r="K54" s="286">
        <f>ПланОО!L54</f>
        <v>0</v>
      </c>
      <c r="L54" s="286">
        <f>ПланОО!M54</f>
        <v>0</v>
      </c>
      <c r="M54" s="286">
        <f t="shared" si="8"/>
        <v>0</v>
      </c>
      <c r="N54" s="286">
        <f t="shared" si="9"/>
        <v>0</v>
      </c>
      <c r="O54" s="286">
        <f t="shared" si="10"/>
        <v>0</v>
      </c>
      <c r="P54" s="286">
        <f t="shared" si="11"/>
        <v>0</v>
      </c>
      <c r="Q54" s="286">
        <f t="shared" si="12"/>
        <v>0</v>
      </c>
      <c r="R54" s="286">
        <f t="shared" si="13"/>
        <v>0</v>
      </c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70"/>
      <c r="AF54" s="156" t="str">
        <f>ПланОО!AM54</f>
        <v/>
      </c>
      <c r="AG54" s="58"/>
      <c r="AH54" s="70">
        <f t="shared" si="14"/>
        <v>0</v>
      </c>
      <c r="AI54" s="70">
        <f t="shared" si="15"/>
        <v>0</v>
      </c>
      <c r="AJ54" s="70">
        <f t="shared" si="16"/>
        <v>0</v>
      </c>
    </row>
    <row r="55" spans="1:36" x14ac:dyDescent="0.25">
      <c r="A55" s="282" t="str">
        <f>Base!A55</f>
        <v>Б1.Б.45</v>
      </c>
      <c r="B55" s="283">
        <f>Base!B55</f>
        <v>0</v>
      </c>
      <c r="C55" s="285"/>
      <c r="D55" s="285"/>
      <c r="E55" s="285"/>
      <c r="F55" s="284">
        <f t="shared" si="7"/>
        <v>0</v>
      </c>
      <c r="G55" s="286">
        <f>ПланОО!H55</f>
        <v>0</v>
      </c>
      <c r="H55" s="286">
        <f>ПланОО!I55</f>
        <v>0</v>
      </c>
      <c r="I55" s="286">
        <f>ПланОО!J55</f>
        <v>0</v>
      </c>
      <c r="J55" s="286">
        <f>ПланОО!K55</f>
        <v>0</v>
      </c>
      <c r="K55" s="286">
        <f>ПланОО!L55</f>
        <v>0</v>
      </c>
      <c r="L55" s="286">
        <f>ПланОО!M55</f>
        <v>0</v>
      </c>
      <c r="M55" s="286">
        <f t="shared" si="8"/>
        <v>0</v>
      </c>
      <c r="N55" s="286">
        <f t="shared" si="9"/>
        <v>0</v>
      </c>
      <c r="O55" s="286">
        <f t="shared" si="10"/>
        <v>0</v>
      </c>
      <c r="P55" s="286">
        <f t="shared" si="11"/>
        <v>0</v>
      </c>
      <c r="Q55" s="286">
        <f t="shared" si="12"/>
        <v>0</v>
      </c>
      <c r="R55" s="286">
        <f t="shared" si="13"/>
        <v>0</v>
      </c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70"/>
      <c r="AF55" s="156" t="str">
        <f>ПланОО!AM55</f>
        <v/>
      </c>
      <c r="AG55" s="58"/>
      <c r="AH55" s="70">
        <f t="shared" si="14"/>
        <v>0</v>
      </c>
      <c r="AI55" s="70">
        <f t="shared" si="15"/>
        <v>0</v>
      </c>
      <c r="AJ55" s="70">
        <f t="shared" si="16"/>
        <v>0</v>
      </c>
    </row>
    <row r="56" spans="1:36" x14ac:dyDescent="0.25">
      <c r="A56" s="282" t="str">
        <f>Base!A56</f>
        <v>Б1.Б.46</v>
      </c>
      <c r="B56" s="283">
        <f>Base!B56</f>
        <v>0</v>
      </c>
      <c r="C56" s="285"/>
      <c r="D56" s="285"/>
      <c r="E56" s="285"/>
      <c r="F56" s="284">
        <f t="shared" si="7"/>
        <v>0</v>
      </c>
      <c r="G56" s="286">
        <f>ПланОО!H56</f>
        <v>0</v>
      </c>
      <c r="H56" s="286">
        <f>ПланОО!I56</f>
        <v>0</v>
      </c>
      <c r="I56" s="286">
        <f>ПланОО!J56</f>
        <v>0</v>
      </c>
      <c r="J56" s="286">
        <f>ПланОО!K56</f>
        <v>0</v>
      </c>
      <c r="K56" s="286">
        <f>ПланОО!L56</f>
        <v>0</v>
      </c>
      <c r="L56" s="286">
        <f>ПланОО!M56</f>
        <v>0</v>
      </c>
      <c r="M56" s="286">
        <f t="shared" si="8"/>
        <v>0</v>
      </c>
      <c r="N56" s="286">
        <f t="shared" si="9"/>
        <v>0</v>
      </c>
      <c r="O56" s="286">
        <f t="shared" si="10"/>
        <v>0</v>
      </c>
      <c r="P56" s="286">
        <f t="shared" si="11"/>
        <v>0</v>
      </c>
      <c r="Q56" s="286">
        <f t="shared" si="12"/>
        <v>0</v>
      </c>
      <c r="R56" s="286">
        <f t="shared" si="13"/>
        <v>0</v>
      </c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70"/>
      <c r="AF56" s="156" t="str">
        <f>ПланОО!AM56</f>
        <v/>
      </c>
      <c r="AG56" s="58"/>
      <c r="AH56" s="70">
        <f t="shared" si="14"/>
        <v>0</v>
      </c>
      <c r="AI56" s="70">
        <f t="shared" si="15"/>
        <v>0</v>
      </c>
      <c r="AJ56" s="70">
        <f t="shared" si="16"/>
        <v>0</v>
      </c>
    </row>
    <row r="57" spans="1:36" x14ac:dyDescent="0.25">
      <c r="A57" s="282" t="str">
        <f>Base!A57</f>
        <v>Б1.Б.47</v>
      </c>
      <c r="B57" s="283">
        <f>Base!B57</f>
        <v>0</v>
      </c>
      <c r="C57" s="285"/>
      <c r="D57" s="285"/>
      <c r="E57" s="285"/>
      <c r="F57" s="284">
        <f t="shared" si="7"/>
        <v>0</v>
      </c>
      <c r="G57" s="286">
        <f>ПланОО!H57</f>
        <v>0</v>
      </c>
      <c r="H57" s="286">
        <f>ПланОО!I57</f>
        <v>0</v>
      </c>
      <c r="I57" s="286">
        <f>ПланОО!J57</f>
        <v>0</v>
      </c>
      <c r="J57" s="286">
        <f>ПланОО!K57</f>
        <v>0</v>
      </c>
      <c r="K57" s="286">
        <f>ПланОО!L57</f>
        <v>0</v>
      </c>
      <c r="L57" s="286">
        <f>ПланОО!M57</f>
        <v>0</v>
      </c>
      <c r="M57" s="286">
        <f t="shared" si="8"/>
        <v>0</v>
      </c>
      <c r="N57" s="286">
        <f t="shared" si="9"/>
        <v>0</v>
      </c>
      <c r="O57" s="286">
        <f t="shared" si="10"/>
        <v>0</v>
      </c>
      <c r="P57" s="286">
        <f t="shared" si="11"/>
        <v>0</v>
      </c>
      <c r="Q57" s="286">
        <f t="shared" si="12"/>
        <v>0</v>
      </c>
      <c r="R57" s="286">
        <f t="shared" si="13"/>
        <v>0</v>
      </c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70"/>
      <c r="AF57" s="156" t="str">
        <f>ПланОО!AM57</f>
        <v/>
      </c>
      <c r="AG57" s="58"/>
      <c r="AH57" s="70">
        <f t="shared" si="14"/>
        <v>0</v>
      </c>
      <c r="AI57" s="70">
        <f t="shared" si="15"/>
        <v>0</v>
      </c>
      <c r="AJ57" s="70">
        <f t="shared" si="16"/>
        <v>0</v>
      </c>
    </row>
    <row r="58" spans="1:36" x14ac:dyDescent="0.25">
      <c r="A58" s="282" t="str">
        <f>Base!A58</f>
        <v>Б1.Б.48</v>
      </c>
      <c r="B58" s="283">
        <f>Base!B58</f>
        <v>0</v>
      </c>
      <c r="C58" s="285"/>
      <c r="D58" s="285"/>
      <c r="E58" s="285"/>
      <c r="F58" s="284">
        <f t="shared" si="7"/>
        <v>0</v>
      </c>
      <c r="G58" s="286">
        <f>ПланОО!H58</f>
        <v>0</v>
      </c>
      <c r="H58" s="286">
        <f>ПланОО!I58</f>
        <v>0</v>
      </c>
      <c r="I58" s="286">
        <f>ПланОО!J58</f>
        <v>0</v>
      </c>
      <c r="J58" s="286">
        <f>ПланОО!K58</f>
        <v>0</v>
      </c>
      <c r="K58" s="286">
        <f>ПланОО!L58</f>
        <v>0</v>
      </c>
      <c r="L58" s="286">
        <f>ПланОО!M58</f>
        <v>0</v>
      </c>
      <c r="M58" s="286">
        <f t="shared" si="8"/>
        <v>0</v>
      </c>
      <c r="N58" s="286">
        <f t="shared" si="9"/>
        <v>0</v>
      </c>
      <c r="O58" s="286">
        <f t="shared" si="10"/>
        <v>0</v>
      </c>
      <c r="P58" s="286">
        <f t="shared" si="11"/>
        <v>0</v>
      </c>
      <c r="Q58" s="286">
        <f t="shared" si="12"/>
        <v>0</v>
      </c>
      <c r="R58" s="286">
        <f t="shared" si="13"/>
        <v>0</v>
      </c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70"/>
      <c r="AF58" s="156" t="str">
        <f>ПланОО!AM58</f>
        <v/>
      </c>
      <c r="AG58" s="58"/>
      <c r="AH58" s="70">
        <f t="shared" si="14"/>
        <v>0</v>
      </c>
      <c r="AI58" s="70">
        <f t="shared" si="15"/>
        <v>0</v>
      </c>
      <c r="AJ58" s="70">
        <f t="shared" si="16"/>
        <v>0</v>
      </c>
    </row>
    <row r="59" spans="1:36" x14ac:dyDescent="0.25">
      <c r="A59" s="282" t="str">
        <f>Base!A59</f>
        <v>Б1.Б.49</v>
      </c>
      <c r="B59" s="283">
        <f>Base!B59</f>
        <v>0</v>
      </c>
      <c r="C59" s="285"/>
      <c r="D59" s="285"/>
      <c r="E59" s="285"/>
      <c r="F59" s="284">
        <f t="shared" si="7"/>
        <v>0</v>
      </c>
      <c r="G59" s="286">
        <f>ПланОО!H59</f>
        <v>0</v>
      </c>
      <c r="H59" s="286">
        <f>ПланОО!I59</f>
        <v>0</v>
      </c>
      <c r="I59" s="286">
        <f>ПланОО!J59</f>
        <v>0</v>
      </c>
      <c r="J59" s="286">
        <f>ПланОО!K59</f>
        <v>0</v>
      </c>
      <c r="K59" s="286">
        <f>ПланОО!L59</f>
        <v>0</v>
      </c>
      <c r="L59" s="286">
        <f>ПланОО!M59</f>
        <v>0</v>
      </c>
      <c r="M59" s="286">
        <f t="shared" si="8"/>
        <v>0</v>
      </c>
      <c r="N59" s="286">
        <f t="shared" si="9"/>
        <v>0</v>
      </c>
      <c r="O59" s="286">
        <f t="shared" si="10"/>
        <v>0</v>
      </c>
      <c r="P59" s="286">
        <f t="shared" si="11"/>
        <v>0</v>
      </c>
      <c r="Q59" s="286">
        <f t="shared" si="12"/>
        <v>0</v>
      </c>
      <c r="R59" s="286">
        <f t="shared" si="13"/>
        <v>0</v>
      </c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70"/>
      <c r="AF59" s="156" t="str">
        <f>ПланОО!AM59</f>
        <v/>
      </c>
      <c r="AG59" s="58"/>
      <c r="AH59" s="70">
        <f t="shared" si="14"/>
        <v>0</v>
      </c>
      <c r="AI59" s="70">
        <f t="shared" si="15"/>
        <v>0</v>
      </c>
      <c r="AJ59" s="70">
        <f t="shared" si="16"/>
        <v>0</v>
      </c>
    </row>
    <row r="60" spans="1:36" x14ac:dyDescent="0.25">
      <c r="A60" s="282" t="str">
        <f>Base!A60</f>
        <v>Б1.Б.50</v>
      </c>
      <c r="B60" s="283">
        <f>Base!B60</f>
        <v>0</v>
      </c>
      <c r="C60" s="285"/>
      <c r="D60" s="285"/>
      <c r="E60" s="285"/>
      <c r="F60" s="284">
        <f t="shared" si="7"/>
        <v>0</v>
      </c>
      <c r="G60" s="286">
        <f>ПланОО!H60</f>
        <v>0</v>
      </c>
      <c r="H60" s="286">
        <f>ПланОО!I60</f>
        <v>0</v>
      </c>
      <c r="I60" s="286">
        <f>ПланОО!J60</f>
        <v>0</v>
      </c>
      <c r="J60" s="286">
        <f>ПланОО!K60</f>
        <v>0</v>
      </c>
      <c r="K60" s="286">
        <f>ПланОО!L60</f>
        <v>0</v>
      </c>
      <c r="L60" s="286">
        <f>ПланОО!M60</f>
        <v>0</v>
      </c>
      <c r="M60" s="286">
        <f t="shared" si="8"/>
        <v>0</v>
      </c>
      <c r="N60" s="286">
        <f t="shared" si="9"/>
        <v>0</v>
      </c>
      <c r="O60" s="286">
        <f t="shared" si="10"/>
        <v>0</v>
      </c>
      <c r="P60" s="286">
        <f t="shared" si="11"/>
        <v>0</v>
      </c>
      <c r="Q60" s="286">
        <f t="shared" si="12"/>
        <v>0</v>
      </c>
      <c r="R60" s="286">
        <f t="shared" si="13"/>
        <v>0</v>
      </c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70"/>
      <c r="AF60" s="156" t="str">
        <f>ПланОО!AM60</f>
        <v/>
      </c>
      <c r="AG60" s="58"/>
      <c r="AH60" s="70">
        <f t="shared" si="14"/>
        <v>0</v>
      </c>
      <c r="AI60" s="70">
        <f t="shared" si="15"/>
        <v>0</v>
      </c>
      <c r="AJ60" s="70">
        <f t="shared" si="16"/>
        <v>0</v>
      </c>
    </row>
    <row r="61" spans="1:36" ht="3.95" customHeight="1" thickBot="1" x14ac:dyDescent="0.3">
      <c r="A61" s="399"/>
      <c r="B61" s="399"/>
      <c r="S61" s="224"/>
      <c r="T61" s="281"/>
      <c r="U61" s="281"/>
      <c r="V61" s="281"/>
      <c r="W61" s="281"/>
      <c r="X61" s="281"/>
      <c r="Y61" s="281"/>
      <c r="Z61" s="281"/>
      <c r="AA61" s="281"/>
      <c r="AB61" s="281"/>
      <c r="AC61" s="281"/>
      <c r="AD61" s="281"/>
      <c r="AE61" s="281"/>
    </row>
    <row r="62" spans="1:36" ht="15.75" thickBot="1" x14ac:dyDescent="0.3">
      <c r="A62" s="292" t="str">
        <f>Base!A62</f>
        <v>Б1.В</v>
      </c>
      <c r="B62" s="293" t="str">
        <f>Base!B62</f>
        <v>Вариативная часть</v>
      </c>
      <c r="C62" s="297">
        <f t="shared" ref="C62:AD62" si="17">C64+C96</f>
        <v>0</v>
      </c>
      <c r="D62" s="297">
        <f t="shared" si="17"/>
        <v>0</v>
      </c>
      <c r="E62" s="297">
        <f t="shared" si="17"/>
        <v>0</v>
      </c>
      <c r="F62" s="295">
        <f t="shared" si="17"/>
        <v>0</v>
      </c>
      <c r="G62" s="295">
        <f t="shared" si="17"/>
        <v>0</v>
      </c>
      <c r="H62" s="295">
        <f t="shared" si="17"/>
        <v>0</v>
      </c>
      <c r="I62" s="295">
        <f t="shared" si="17"/>
        <v>0</v>
      </c>
      <c r="J62" s="295">
        <f t="shared" si="17"/>
        <v>0</v>
      </c>
      <c r="K62" s="295">
        <f t="shared" si="17"/>
        <v>0</v>
      </c>
      <c r="L62" s="295">
        <f t="shared" si="17"/>
        <v>0</v>
      </c>
      <c r="M62" s="295">
        <f t="shared" si="17"/>
        <v>0</v>
      </c>
      <c r="N62" s="295">
        <f t="shared" si="17"/>
        <v>0</v>
      </c>
      <c r="O62" s="295">
        <f t="shared" si="17"/>
        <v>0</v>
      </c>
      <c r="P62" s="295">
        <f t="shared" si="17"/>
        <v>0</v>
      </c>
      <c r="Q62" s="295">
        <f t="shared" si="17"/>
        <v>0</v>
      </c>
      <c r="R62" s="295">
        <f t="shared" si="17"/>
        <v>0</v>
      </c>
      <c r="S62" s="295">
        <f t="shared" si="17"/>
        <v>0</v>
      </c>
      <c r="T62" s="295">
        <f t="shared" si="17"/>
        <v>0</v>
      </c>
      <c r="U62" s="295">
        <f t="shared" si="17"/>
        <v>0</v>
      </c>
      <c r="V62" s="295">
        <f t="shared" si="17"/>
        <v>0</v>
      </c>
      <c r="W62" s="295">
        <f t="shared" si="17"/>
        <v>0</v>
      </c>
      <c r="X62" s="295">
        <f t="shared" si="17"/>
        <v>0</v>
      </c>
      <c r="Y62" s="295">
        <f t="shared" si="17"/>
        <v>0</v>
      </c>
      <c r="Z62" s="295">
        <f t="shared" si="17"/>
        <v>0</v>
      </c>
      <c r="AA62" s="295">
        <f t="shared" si="17"/>
        <v>0</v>
      </c>
      <c r="AB62" s="295">
        <f t="shared" si="17"/>
        <v>0</v>
      </c>
      <c r="AC62" s="295">
        <f t="shared" si="17"/>
        <v>0</v>
      </c>
      <c r="AD62" s="295">
        <f t="shared" si="17"/>
        <v>0</v>
      </c>
      <c r="AE62" s="70"/>
      <c r="AF62" s="156"/>
      <c r="AG62" s="58"/>
      <c r="AH62" s="70">
        <f>I62*$AJ$2</f>
        <v>0</v>
      </c>
      <c r="AI62" s="70">
        <f>(J62+K62)*$AJ$2</f>
        <v>0</v>
      </c>
      <c r="AJ62" s="70">
        <f>H62*$AJ$2</f>
        <v>0</v>
      </c>
    </row>
    <row r="63" spans="1:36" ht="3.95" customHeight="1" thickBot="1" x14ac:dyDescent="0.3">
      <c r="A63" s="253"/>
      <c r="B63" s="280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70"/>
      <c r="AF63" s="247"/>
      <c r="AG63" s="58"/>
      <c r="AH63" s="70"/>
      <c r="AI63" s="70"/>
      <c r="AJ63" s="70"/>
    </row>
    <row r="64" spans="1:36" ht="16.5" thickTop="1" thickBot="1" x14ac:dyDescent="0.3">
      <c r="A64" s="298" t="str">
        <f>Base!A64</f>
        <v>Б1.В.ОД</v>
      </c>
      <c r="B64" s="299" t="str">
        <f>Base!B64</f>
        <v>Обязательные дисциплины</v>
      </c>
      <c r="C64" s="300"/>
      <c r="D64" s="300"/>
      <c r="E64" s="300">
        <v>0</v>
      </c>
      <c r="F64" s="301">
        <f t="shared" ref="F64:AD64" si="18">SUM(F65:F94)</f>
        <v>0</v>
      </c>
      <c r="G64" s="301">
        <f t="shared" si="18"/>
        <v>0</v>
      </c>
      <c r="H64" s="301">
        <f t="shared" si="18"/>
        <v>0</v>
      </c>
      <c r="I64" s="301">
        <f t="shared" si="18"/>
        <v>0</v>
      </c>
      <c r="J64" s="301">
        <f t="shared" si="18"/>
        <v>0</v>
      </c>
      <c r="K64" s="301">
        <f t="shared" si="18"/>
        <v>0</v>
      </c>
      <c r="L64" s="301">
        <f t="shared" si="18"/>
        <v>0</v>
      </c>
      <c r="M64" s="301">
        <f t="shared" si="18"/>
        <v>0</v>
      </c>
      <c r="N64" s="301">
        <f t="shared" si="18"/>
        <v>0</v>
      </c>
      <c r="O64" s="301">
        <f t="shared" si="18"/>
        <v>0</v>
      </c>
      <c r="P64" s="301">
        <f t="shared" si="18"/>
        <v>0</v>
      </c>
      <c r="Q64" s="301">
        <f t="shared" si="18"/>
        <v>0</v>
      </c>
      <c r="R64" s="301">
        <f t="shared" si="18"/>
        <v>0</v>
      </c>
      <c r="S64" s="301">
        <f t="shared" si="18"/>
        <v>0</v>
      </c>
      <c r="T64" s="301">
        <f t="shared" si="18"/>
        <v>0</v>
      </c>
      <c r="U64" s="301">
        <f t="shared" si="18"/>
        <v>0</v>
      </c>
      <c r="V64" s="301">
        <f t="shared" si="18"/>
        <v>0</v>
      </c>
      <c r="W64" s="301">
        <f t="shared" si="18"/>
        <v>0</v>
      </c>
      <c r="X64" s="301">
        <f t="shared" si="18"/>
        <v>0</v>
      </c>
      <c r="Y64" s="301">
        <f t="shared" si="18"/>
        <v>0</v>
      </c>
      <c r="Z64" s="301">
        <f t="shared" si="18"/>
        <v>0</v>
      </c>
      <c r="AA64" s="301">
        <f t="shared" si="18"/>
        <v>0</v>
      </c>
      <c r="AB64" s="301">
        <f t="shared" si="18"/>
        <v>0</v>
      </c>
      <c r="AC64" s="301">
        <f t="shared" si="18"/>
        <v>0</v>
      </c>
      <c r="AD64" s="301">
        <f t="shared" si="18"/>
        <v>0</v>
      </c>
      <c r="AE64" s="70"/>
      <c r="AF64" s="156"/>
      <c r="AG64" s="58"/>
      <c r="AH64" s="70">
        <f>I64*$AJ$2</f>
        <v>0</v>
      </c>
      <c r="AI64" s="70">
        <f>(J64+K64)*$AJ$2</f>
        <v>0</v>
      </c>
      <c r="AJ64" s="70">
        <f>H64*$AJ$2</f>
        <v>0</v>
      </c>
    </row>
    <row r="65" spans="1:36" ht="15.75" thickTop="1" x14ac:dyDescent="0.25">
      <c r="A65" s="287" t="str">
        <f>Base!A65</f>
        <v>Б1.В.ОД.1</v>
      </c>
      <c r="B65" s="288">
        <f>Base!B65</f>
        <v>0</v>
      </c>
      <c r="C65" s="289"/>
      <c r="D65" s="289"/>
      <c r="E65" s="289"/>
      <c r="F65" s="290">
        <f>S65+W65+AA65</f>
        <v>0</v>
      </c>
      <c r="G65" s="291">
        <f>ПланОО!H65</f>
        <v>0</v>
      </c>
      <c r="H65" s="291">
        <f>ПланОО!I65</f>
        <v>0</v>
      </c>
      <c r="I65" s="291">
        <f>ПланОО!J65</f>
        <v>0</v>
      </c>
      <c r="J65" s="291">
        <f>ПланОО!K65</f>
        <v>0</v>
      </c>
      <c r="K65" s="291">
        <f>ПланОО!L65</f>
        <v>0</v>
      </c>
      <c r="L65" s="291">
        <f>ПланОО!M65</f>
        <v>0</v>
      </c>
      <c r="M65" s="291">
        <f>G65</f>
        <v>0</v>
      </c>
      <c r="N65" s="291">
        <f>SUM(O65:Q65)</f>
        <v>0</v>
      </c>
      <c r="O65" s="291">
        <f>T65+X65+AB65</f>
        <v>0</v>
      </c>
      <c r="P65" s="291">
        <f>U65+Y65+AC65</f>
        <v>0</v>
      </c>
      <c r="Q65" s="291">
        <f>V65+Z65+AD65</f>
        <v>0</v>
      </c>
      <c r="R65" s="291">
        <f>M65-N65</f>
        <v>0</v>
      </c>
      <c r="S65" s="289"/>
      <c r="T65" s="289"/>
      <c r="U65" s="289"/>
      <c r="V65" s="289"/>
      <c r="W65" s="289"/>
      <c r="X65" s="289"/>
      <c r="Y65" s="289"/>
      <c r="Z65" s="289"/>
      <c r="AA65" s="289"/>
      <c r="AB65" s="289"/>
      <c r="AC65" s="289"/>
      <c r="AD65" s="289"/>
      <c r="AE65" s="70"/>
      <c r="AF65" s="156" t="str">
        <f>ПланОО!AM65</f>
        <v/>
      </c>
      <c r="AG65" s="58"/>
      <c r="AH65" s="70">
        <f t="shared" si="14"/>
        <v>0</v>
      </c>
      <c r="AI65" s="70">
        <f t="shared" si="15"/>
        <v>0</v>
      </c>
      <c r="AJ65" s="70">
        <f t="shared" si="16"/>
        <v>0</v>
      </c>
    </row>
    <row r="66" spans="1:36" x14ac:dyDescent="0.25">
      <c r="A66" s="282" t="str">
        <f>Base!A66</f>
        <v>Б1.В.ОД.2</v>
      </c>
      <c r="B66" s="283">
        <f>Base!B66</f>
        <v>0</v>
      </c>
      <c r="C66" s="285"/>
      <c r="D66" s="285"/>
      <c r="E66" s="285"/>
      <c r="F66" s="284">
        <f t="shared" ref="F66:F74" si="19">S66+W66+AA66</f>
        <v>0</v>
      </c>
      <c r="G66" s="286">
        <f>ПланОО!H66</f>
        <v>0</v>
      </c>
      <c r="H66" s="286">
        <f>ПланОО!I66</f>
        <v>0</v>
      </c>
      <c r="I66" s="286">
        <f>ПланОО!J66</f>
        <v>0</v>
      </c>
      <c r="J66" s="286">
        <f>ПланОО!K66</f>
        <v>0</v>
      </c>
      <c r="K66" s="286">
        <f>ПланОО!L66</f>
        <v>0</v>
      </c>
      <c r="L66" s="286">
        <f>ПланОО!M66</f>
        <v>0</v>
      </c>
      <c r="M66" s="286">
        <f t="shared" ref="M66:M74" si="20">G66</f>
        <v>0</v>
      </c>
      <c r="N66" s="286">
        <f t="shared" ref="N66:N74" si="21">SUM(O66:Q66)</f>
        <v>0</v>
      </c>
      <c r="O66" s="286">
        <f t="shared" ref="O66:O74" si="22">T66+X66+AB66</f>
        <v>0</v>
      </c>
      <c r="P66" s="286">
        <f t="shared" ref="P66:P74" si="23">U66+Y66+AC66</f>
        <v>0</v>
      </c>
      <c r="Q66" s="286">
        <f t="shared" ref="Q66:Q74" si="24">V66+Z66+AD66</f>
        <v>0</v>
      </c>
      <c r="R66" s="286">
        <f t="shared" ref="R66:R74" si="25">M66-N66</f>
        <v>0</v>
      </c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70"/>
      <c r="AF66" s="156" t="str">
        <f>ПланОО!AM66</f>
        <v/>
      </c>
      <c r="AG66" s="58"/>
      <c r="AH66" s="70">
        <f t="shared" si="14"/>
        <v>0</v>
      </c>
      <c r="AI66" s="70">
        <f t="shared" si="15"/>
        <v>0</v>
      </c>
      <c r="AJ66" s="70">
        <f t="shared" si="16"/>
        <v>0</v>
      </c>
    </row>
    <row r="67" spans="1:36" x14ac:dyDescent="0.25">
      <c r="A67" s="282" t="str">
        <f>Base!A67</f>
        <v>Б1.В.ОД.3</v>
      </c>
      <c r="B67" s="283">
        <f>Base!B67</f>
        <v>0</v>
      </c>
      <c r="C67" s="285"/>
      <c r="D67" s="285"/>
      <c r="E67" s="285"/>
      <c r="F67" s="284">
        <f t="shared" si="19"/>
        <v>0</v>
      </c>
      <c r="G67" s="286">
        <f>ПланОО!H67</f>
        <v>0</v>
      </c>
      <c r="H67" s="286">
        <f>ПланОО!I67</f>
        <v>0</v>
      </c>
      <c r="I67" s="286">
        <f>ПланОО!J67</f>
        <v>0</v>
      </c>
      <c r="J67" s="286">
        <f>ПланОО!K67</f>
        <v>0</v>
      </c>
      <c r="K67" s="286">
        <f>ПланОО!L67</f>
        <v>0</v>
      </c>
      <c r="L67" s="286">
        <f>ПланОО!M67</f>
        <v>0</v>
      </c>
      <c r="M67" s="286">
        <f t="shared" si="20"/>
        <v>0</v>
      </c>
      <c r="N67" s="286">
        <f t="shared" si="21"/>
        <v>0</v>
      </c>
      <c r="O67" s="286">
        <f t="shared" si="22"/>
        <v>0</v>
      </c>
      <c r="P67" s="286">
        <f t="shared" si="23"/>
        <v>0</v>
      </c>
      <c r="Q67" s="286">
        <f t="shared" si="24"/>
        <v>0</v>
      </c>
      <c r="R67" s="286">
        <f t="shared" si="25"/>
        <v>0</v>
      </c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70"/>
      <c r="AF67" s="156" t="str">
        <f>ПланОО!AM67</f>
        <v/>
      </c>
      <c r="AG67" s="58"/>
      <c r="AH67" s="70">
        <f t="shared" si="14"/>
        <v>0</v>
      </c>
      <c r="AI67" s="70">
        <f t="shared" si="15"/>
        <v>0</v>
      </c>
      <c r="AJ67" s="70">
        <f t="shared" si="16"/>
        <v>0</v>
      </c>
    </row>
    <row r="68" spans="1:36" x14ac:dyDescent="0.25">
      <c r="A68" s="282" t="str">
        <f>Base!A68</f>
        <v>Б1.В.ОД.4</v>
      </c>
      <c r="B68" s="283">
        <f>Base!B68</f>
        <v>0</v>
      </c>
      <c r="C68" s="285"/>
      <c r="D68" s="285"/>
      <c r="E68" s="285"/>
      <c r="F68" s="284">
        <f t="shared" si="19"/>
        <v>0</v>
      </c>
      <c r="G68" s="286">
        <f>ПланОО!H68</f>
        <v>0</v>
      </c>
      <c r="H68" s="286">
        <f>ПланОО!I68</f>
        <v>0</v>
      </c>
      <c r="I68" s="286">
        <f>ПланОО!J68</f>
        <v>0</v>
      </c>
      <c r="J68" s="286">
        <f>ПланОО!K68</f>
        <v>0</v>
      </c>
      <c r="K68" s="286">
        <f>ПланОО!L68</f>
        <v>0</v>
      </c>
      <c r="L68" s="286">
        <f>ПланОО!M68</f>
        <v>0</v>
      </c>
      <c r="M68" s="286">
        <f t="shared" si="20"/>
        <v>0</v>
      </c>
      <c r="N68" s="286">
        <f t="shared" si="21"/>
        <v>0</v>
      </c>
      <c r="O68" s="286">
        <f t="shared" si="22"/>
        <v>0</v>
      </c>
      <c r="P68" s="286">
        <f t="shared" si="23"/>
        <v>0</v>
      </c>
      <c r="Q68" s="286">
        <f t="shared" si="24"/>
        <v>0</v>
      </c>
      <c r="R68" s="286">
        <f t="shared" si="25"/>
        <v>0</v>
      </c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70"/>
      <c r="AF68" s="156" t="str">
        <f>ПланОО!AM68</f>
        <v/>
      </c>
      <c r="AG68" s="58"/>
      <c r="AH68" s="70">
        <f t="shared" si="14"/>
        <v>0</v>
      </c>
      <c r="AI68" s="70">
        <f t="shared" si="15"/>
        <v>0</v>
      </c>
      <c r="AJ68" s="70">
        <f t="shared" si="16"/>
        <v>0</v>
      </c>
    </row>
    <row r="69" spans="1:36" x14ac:dyDescent="0.25">
      <c r="A69" s="282" t="str">
        <f>Base!A69</f>
        <v>Б1.В.ОД.5</v>
      </c>
      <c r="B69" s="283">
        <f>Base!B69</f>
        <v>0</v>
      </c>
      <c r="C69" s="285"/>
      <c r="D69" s="285"/>
      <c r="E69" s="285"/>
      <c r="F69" s="284">
        <f t="shared" si="19"/>
        <v>0</v>
      </c>
      <c r="G69" s="286">
        <f>ПланОО!H69</f>
        <v>0</v>
      </c>
      <c r="H69" s="286">
        <f>ПланОО!I69</f>
        <v>0</v>
      </c>
      <c r="I69" s="286">
        <f>ПланОО!J69</f>
        <v>0</v>
      </c>
      <c r="J69" s="286">
        <f>ПланОО!K69</f>
        <v>0</v>
      </c>
      <c r="K69" s="286">
        <f>ПланОО!L69</f>
        <v>0</v>
      </c>
      <c r="L69" s="286">
        <f>ПланОО!M69</f>
        <v>0</v>
      </c>
      <c r="M69" s="286">
        <f t="shared" si="20"/>
        <v>0</v>
      </c>
      <c r="N69" s="286">
        <f t="shared" si="21"/>
        <v>0</v>
      </c>
      <c r="O69" s="286">
        <f t="shared" si="22"/>
        <v>0</v>
      </c>
      <c r="P69" s="286">
        <f t="shared" si="23"/>
        <v>0</v>
      </c>
      <c r="Q69" s="286">
        <f t="shared" si="24"/>
        <v>0</v>
      </c>
      <c r="R69" s="286">
        <f t="shared" si="25"/>
        <v>0</v>
      </c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70"/>
      <c r="AF69" s="156" t="str">
        <f>ПланОО!AM69</f>
        <v/>
      </c>
      <c r="AG69" s="58"/>
      <c r="AH69" s="70">
        <f t="shared" si="14"/>
        <v>0</v>
      </c>
      <c r="AI69" s="70">
        <f t="shared" si="15"/>
        <v>0</v>
      </c>
      <c r="AJ69" s="70">
        <f t="shared" si="16"/>
        <v>0</v>
      </c>
    </row>
    <row r="70" spans="1:36" x14ac:dyDescent="0.25">
      <c r="A70" s="282" t="str">
        <f>Base!A70</f>
        <v>Б1.В.ОД.6</v>
      </c>
      <c r="B70" s="283">
        <f>Base!B70</f>
        <v>0</v>
      </c>
      <c r="C70" s="285"/>
      <c r="D70" s="285"/>
      <c r="E70" s="285"/>
      <c r="F70" s="284">
        <f t="shared" si="19"/>
        <v>0</v>
      </c>
      <c r="G70" s="286">
        <f>ПланОО!H70</f>
        <v>0</v>
      </c>
      <c r="H70" s="286">
        <f>ПланОО!I70</f>
        <v>0</v>
      </c>
      <c r="I70" s="286">
        <f>ПланОО!J70</f>
        <v>0</v>
      </c>
      <c r="J70" s="286">
        <f>ПланОО!K70</f>
        <v>0</v>
      </c>
      <c r="K70" s="286">
        <f>ПланОО!L70</f>
        <v>0</v>
      </c>
      <c r="L70" s="286">
        <f>ПланОО!M70</f>
        <v>0</v>
      </c>
      <c r="M70" s="286">
        <f t="shared" si="20"/>
        <v>0</v>
      </c>
      <c r="N70" s="286">
        <f t="shared" si="21"/>
        <v>0</v>
      </c>
      <c r="O70" s="286">
        <f t="shared" si="22"/>
        <v>0</v>
      </c>
      <c r="P70" s="286">
        <f t="shared" si="23"/>
        <v>0</v>
      </c>
      <c r="Q70" s="286">
        <f t="shared" si="24"/>
        <v>0</v>
      </c>
      <c r="R70" s="286">
        <f t="shared" si="25"/>
        <v>0</v>
      </c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70"/>
      <c r="AF70" s="156" t="str">
        <f>ПланОО!AM70</f>
        <v/>
      </c>
      <c r="AG70" s="58"/>
      <c r="AH70" s="70">
        <f t="shared" si="14"/>
        <v>0</v>
      </c>
      <c r="AI70" s="70">
        <f t="shared" si="15"/>
        <v>0</v>
      </c>
      <c r="AJ70" s="70">
        <f t="shared" si="16"/>
        <v>0</v>
      </c>
    </row>
    <row r="71" spans="1:36" x14ac:dyDescent="0.25">
      <c r="A71" s="282" t="str">
        <f>Base!A71</f>
        <v>Б1.В.ОД.7</v>
      </c>
      <c r="B71" s="283">
        <f>Base!B71</f>
        <v>0</v>
      </c>
      <c r="C71" s="285"/>
      <c r="D71" s="285"/>
      <c r="E71" s="285"/>
      <c r="F71" s="284">
        <f t="shared" si="19"/>
        <v>0</v>
      </c>
      <c r="G71" s="286">
        <f>ПланОО!H71</f>
        <v>0</v>
      </c>
      <c r="H71" s="286">
        <f>ПланОО!I71</f>
        <v>0</v>
      </c>
      <c r="I71" s="286">
        <f>ПланОО!J71</f>
        <v>0</v>
      </c>
      <c r="J71" s="286">
        <f>ПланОО!K71</f>
        <v>0</v>
      </c>
      <c r="K71" s="286">
        <f>ПланОО!L71</f>
        <v>0</v>
      </c>
      <c r="L71" s="286">
        <f>ПланОО!M71</f>
        <v>0</v>
      </c>
      <c r="M71" s="286">
        <f t="shared" si="20"/>
        <v>0</v>
      </c>
      <c r="N71" s="286">
        <f t="shared" si="21"/>
        <v>0</v>
      </c>
      <c r="O71" s="286">
        <f t="shared" si="22"/>
        <v>0</v>
      </c>
      <c r="P71" s="286">
        <f t="shared" si="23"/>
        <v>0</v>
      </c>
      <c r="Q71" s="286">
        <f t="shared" si="24"/>
        <v>0</v>
      </c>
      <c r="R71" s="286">
        <f t="shared" si="25"/>
        <v>0</v>
      </c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70"/>
      <c r="AF71" s="156" t="str">
        <f>ПланОО!AM71</f>
        <v/>
      </c>
      <c r="AG71" s="58"/>
      <c r="AH71" s="70">
        <f t="shared" si="14"/>
        <v>0</v>
      </c>
      <c r="AI71" s="70">
        <f t="shared" si="15"/>
        <v>0</v>
      </c>
      <c r="AJ71" s="70">
        <f t="shared" si="16"/>
        <v>0</v>
      </c>
    </row>
    <row r="72" spans="1:36" ht="15" customHeight="1" x14ac:dyDescent="0.25">
      <c r="A72" s="282" t="str">
        <f>Base!A72</f>
        <v>Б1.В.ОД.8</v>
      </c>
      <c r="B72" s="283">
        <f>Base!B72</f>
        <v>0</v>
      </c>
      <c r="C72" s="285"/>
      <c r="D72" s="285"/>
      <c r="E72" s="285"/>
      <c r="F72" s="284">
        <f t="shared" si="19"/>
        <v>0</v>
      </c>
      <c r="G72" s="286">
        <f>ПланОО!H72</f>
        <v>0</v>
      </c>
      <c r="H72" s="286">
        <f>ПланОО!I72</f>
        <v>0</v>
      </c>
      <c r="I72" s="286">
        <f>ПланОО!J72</f>
        <v>0</v>
      </c>
      <c r="J72" s="286">
        <f>ПланОО!K72</f>
        <v>0</v>
      </c>
      <c r="K72" s="286">
        <f>ПланОО!L72</f>
        <v>0</v>
      </c>
      <c r="L72" s="286">
        <f>ПланОО!M72</f>
        <v>0</v>
      </c>
      <c r="M72" s="286">
        <f t="shared" si="20"/>
        <v>0</v>
      </c>
      <c r="N72" s="286">
        <f t="shared" si="21"/>
        <v>0</v>
      </c>
      <c r="O72" s="286">
        <f t="shared" si="22"/>
        <v>0</v>
      </c>
      <c r="P72" s="286">
        <f t="shared" si="23"/>
        <v>0</v>
      </c>
      <c r="Q72" s="286">
        <f t="shared" si="24"/>
        <v>0</v>
      </c>
      <c r="R72" s="286">
        <f t="shared" si="25"/>
        <v>0</v>
      </c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70"/>
      <c r="AF72" s="156" t="str">
        <f>ПланОО!AM72</f>
        <v/>
      </c>
      <c r="AG72" s="58"/>
      <c r="AH72" s="70">
        <f t="shared" si="14"/>
        <v>0</v>
      </c>
      <c r="AI72" s="70">
        <f t="shared" si="15"/>
        <v>0</v>
      </c>
      <c r="AJ72" s="70">
        <f t="shared" si="16"/>
        <v>0</v>
      </c>
    </row>
    <row r="73" spans="1:36" ht="15" customHeight="1" x14ac:dyDescent="0.25">
      <c r="A73" s="282" t="str">
        <f>Base!A73</f>
        <v>Б1.В.ОД.9</v>
      </c>
      <c r="B73" s="283">
        <f>Base!B73</f>
        <v>0</v>
      </c>
      <c r="C73" s="285"/>
      <c r="D73" s="285"/>
      <c r="E73" s="285"/>
      <c r="F73" s="284">
        <f t="shared" si="19"/>
        <v>0</v>
      </c>
      <c r="G73" s="286">
        <f>ПланОО!H73</f>
        <v>0</v>
      </c>
      <c r="H73" s="286">
        <f>ПланОО!I73</f>
        <v>0</v>
      </c>
      <c r="I73" s="286">
        <f>ПланОО!J73</f>
        <v>0</v>
      </c>
      <c r="J73" s="286">
        <f>ПланОО!K73</f>
        <v>0</v>
      </c>
      <c r="K73" s="286">
        <f>ПланОО!L73</f>
        <v>0</v>
      </c>
      <c r="L73" s="286">
        <f>ПланОО!M73</f>
        <v>0</v>
      </c>
      <c r="M73" s="286">
        <f t="shared" si="20"/>
        <v>0</v>
      </c>
      <c r="N73" s="286">
        <f t="shared" si="21"/>
        <v>0</v>
      </c>
      <c r="O73" s="286">
        <f t="shared" si="22"/>
        <v>0</v>
      </c>
      <c r="P73" s="286">
        <f t="shared" si="23"/>
        <v>0</v>
      </c>
      <c r="Q73" s="286">
        <f t="shared" si="24"/>
        <v>0</v>
      </c>
      <c r="R73" s="286">
        <f t="shared" si="25"/>
        <v>0</v>
      </c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70"/>
      <c r="AF73" s="156" t="str">
        <f>ПланОО!AM73</f>
        <v/>
      </c>
      <c r="AG73" s="58"/>
      <c r="AH73" s="70">
        <f t="shared" si="14"/>
        <v>0</v>
      </c>
      <c r="AI73" s="70">
        <f t="shared" si="15"/>
        <v>0</v>
      </c>
      <c r="AJ73" s="70">
        <f t="shared" si="16"/>
        <v>0</v>
      </c>
    </row>
    <row r="74" spans="1:36" ht="15" customHeight="1" x14ac:dyDescent="0.25">
      <c r="A74" s="282" t="str">
        <f>Base!A74</f>
        <v>Б1.В.ОД.10</v>
      </c>
      <c r="B74" s="283">
        <f>Base!B74</f>
        <v>0</v>
      </c>
      <c r="C74" s="285"/>
      <c r="D74" s="285"/>
      <c r="E74" s="285"/>
      <c r="F74" s="284">
        <f t="shared" si="19"/>
        <v>0</v>
      </c>
      <c r="G74" s="286">
        <f>ПланОО!H74</f>
        <v>0</v>
      </c>
      <c r="H74" s="286">
        <f>ПланОО!I74</f>
        <v>0</v>
      </c>
      <c r="I74" s="286">
        <f>ПланОО!J74</f>
        <v>0</v>
      </c>
      <c r="J74" s="286">
        <f>ПланОО!K74</f>
        <v>0</v>
      </c>
      <c r="K74" s="286">
        <f>ПланОО!L74</f>
        <v>0</v>
      </c>
      <c r="L74" s="286">
        <f>ПланОО!M74</f>
        <v>0</v>
      </c>
      <c r="M74" s="286">
        <f t="shared" si="20"/>
        <v>0</v>
      </c>
      <c r="N74" s="286">
        <f t="shared" si="21"/>
        <v>0</v>
      </c>
      <c r="O74" s="286">
        <f t="shared" si="22"/>
        <v>0</v>
      </c>
      <c r="P74" s="286">
        <f t="shared" si="23"/>
        <v>0</v>
      </c>
      <c r="Q74" s="286">
        <f t="shared" si="24"/>
        <v>0</v>
      </c>
      <c r="R74" s="286">
        <f t="shared" si="25"/>
        <v>0</v>
      </c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70"/>
      <c r="AF74" s="156" t="str">
        <f>ПланОО!AM74</f>
        <v/>
      </c>
      <c r="AG74" s="58"/>
      <c r="AH74" s="70">
        <f t="shared" si="14"/>
        <v>0</v>
      </c>
      <c r="AI74" s="70">
        <f t="shared" si="15"/>
        <v>0</v>
      </c>
      <c r="AJ74" s="70">
        <f t="shared" si="16"/>
        <v>0</v>
      </c>
    </row>
    <row r="75" spans="1:36" ht="15" customHeight="1" x14ac:dyDescent="0.25">
      <c r="A75" s="282" t="str">
        <f>Base!A75</f>
        <v>Б1.В.ОД.11</v>
      </c>
      <c r="B75" s="283">
        <f>Base!B75</f>
        <v>0</v>
      </c>
      <c r="C75" s="285"/>
      <c r="D75" s="285"/>
      <c r="E75" s="285"/>
      <c r="F75" s="284">
        <f t="shared" ref="F75:F94" si="26">S75+W75+AA75</f>
        <v>0</v>
      </c>
      <c r="G75" s="286">
        <f>ПланОО!H75</f>
        <v>0</v>
      </c>
      <c r="H75" s="286">
        <f>ПланОО!I75</f>
        <v>0</v>
      </c>
      <c r="I75" s="286">
        <f>ПланОО!J75</f>
        <v>0</v>
      </c>
      <c r="J75" s="286">
        <f>ПланОО!K75</f>
        <v>0</v>
      </c>
      <c r="K75" s="286">
        <f>ПланОО!L75</f>
        <v>0</v>
      </c>
      <c r="L75" s="286">
        <f>ПланОО!M75</f>
        <v>0</v>
      </c>
      <c r="M75" s="286">
        <f t="shared" ref="M75:M94" si="27">G75</f>
        <v>0</v>
      </c>
      <c r="N75" s="286">
        <f t="shared" ref="N75:N94" si="28">SUM(O75:Q75)</f>
        <v>0</v>
      </c>
      <c r="O75" s="286">
        <f t="shared" ref="O75:O94" si="29">T75+X75+AB75</f>
        <v>0</v>
      </c>
      <c r="P75" s="286">
        <f t="shared" ref="P75:P94" si="30">U75+Y75+AC75</f>
        <v>0</v>
      </c>
      <c r="Q75" s="286">
        <f t="shared" ref="Q75:Q94" si="31">V75+Z75+AD75</f>
        <v>0</v>
      </c>
      <c r="R75" s="286">
        <f t="shared" ref="R75:R94" si="32">M75-N75</f>
        <v>0</v>
      </c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70"/>
      <c r="AF75" s="156" t="str">
        <f>ПланОО!AM75</f>
        <v/>
      </c>
      <c r="AG75" s="58"/>
      <c r="AH75" s="70">
        <f t="shared" ref="AH75:AH106" si="33">I75*$AJ$2</f>
        <v>0</v>
      </c>
      <c r="AI75" s="70">
        <f t="shared" ref="AI75:AI106" si="34">(J75+K75)*$AJ$2</f>
        <v>0</v>
      </c>
      <c r="AJ75" s="70">
        <f t="shared" ref="AJ75:AJ106" si="35">H75*$AJ$2</f>
        <v>0</v>
      </c>
    </row>
    <row r="76" spans="1:36" ht="15" customHeight="1" x14ac:dyDescent="0.25">
      <c r="A76" s="282" t="str">
        <f>Base!A76</f>
        <v>Б1.В.ОД.12</v>
      </c>
      <c r="B76" s="283">
        <f>Base!B76</f>
        <v>0</v>
      </c>
      <c r="C76" s="285"/>
      <c r="D76" s="285"/>
      <c r="E76" s="285"/>
      <c r="F76" s="284">
        <f t="shared" si="26"/>
        <v>0</v>
      </c>
      <c r="G76" s="286">
        <f>ПланОО!H76</f>
        <v>0</v>
      </c>
      <c r="H76" s="286">
        <f>ПланОО!I76</f>
        <v>0</v>
      </c>
      <c r="I76" s="286">
        <f>ПланОО!J76</f>
        <v>0</v>
      </c>
      <c r="J76" s="286">
        <f>ПланОО!K76</f>
        <v>0</v>
      </c>
      <c r="K76" s="286">
        <f>ПланОО!L76</f>
        <v>0</v>
      </c>
      <c r="L76" s="286">
        <f>ПланОО!M76</f>
        <v>0</v>
      </c>
      <c r="M76" s="286">
        <f t="shared" si="27"/>
        <v>0</v>
      </c>
      <c r="N76" s="286">
        <f t="shared" si="28"/>
        <v>0</v>
      </c>
      <c r="O76" s="286">
        <f t="shared" si="29"/>
        <v>0</v>
      </c>
      <c r="P76" s="286">
        <f t="shared" si="30"/>
        <v>0</v>
      </c>
      <c r="Q76" s="286">
        <f t="shared" si="31"/>
        <v>0</v>
      </c>
      <c r="R76" s="286">
        <f t="shared" si="32"/>
        <v>0</v>
      </c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70"/>
      <c r="AF76" s="156" t="str">
        <f>ПланОО!AM76</f>
        <v/>
      </c>
      <c r="AG76" s="58"/>
      <c r="AH76" s="70">
        <f t="shared" si="33"/>
        <v>0</v>
      </c>
      <c r="AI76" s="70">
        <f t="shared" si="34"/>
        <v>0</v>
      </c>
      <c r="AJ76" s="70">
        <f t="shared" si="35"/>
        <v>0</v>
      </c>
    </row>
    <row r="77" spans="1:36" ht="15" customHeight="1" x14ac:dyDescent="0.25">
      <c r="A77" s="282" t="str">
        <f>Base!A77</f>
        <v>Б1.В.ОД.13</v>
      </c>
      <c r="B77" s="283">
        <f>Base!B77</f>
        <v>0</v>
      </c>
      <c r="C77" s="285"/>
      <c r="D77" s="285"/>
      <c r="E77" s="285"/>
      <c r="F77" s="284">
        <f t="shared" si="26"/>
        <v>0</v>
      </c>
      <c r="G77" s="286">
        <f>ПланОО!H77</f>
        <v>0</v>
      </c>
      <c r="H77" s="286">
        <f>ПланОО!I77</f>
        <v>0</v>
      </c>
      <c r="I77" s="286">
        <f>ПланОО!J77</f>
        <v>0</v>
      </c>
      <c r="J77" s="286">
        <f>ПланОО!K77</f>
        <v>0</v>
      </c>
      <c r="K77" s="286">
        <f>ПланОО!L77</f>
        <v>0</v>
      </c>
      <c r="L77" s="286">
        <f>ПланОО!M77</f>
        <v>0</v>
      </c>
      <c r="M77" s="286">
        <f t="shared" si="27"/>
        <v>0</v>
      </c>
      <c r="N77" s="286">
        <f t="shared" si="28"/>
        <v>0</v>
      </c>
      <c r="O77" s="286">
        <f t="shared" si="29"/>
        <v>0</v>
      </c>
      <c r="P77" s="286">
        <f t="shared" si="30"/>
        <v>0</v>
      </c>
      <c r="Q77" s="286">
        <f t="shared" si="31"/>
        <v>0</v>
      </c>
      <c r="R77" s="286">
        <f t="shared" si="32"/>
        <v>0</v>
      </c>
      <c r="S77" s="285">
        <v>0</v>
      </c>
      <c r="T77" s="285"/>
      <c r="U77" s="285"/>
      <c r="V77" s="285"/>
      <c r="W77" s="285">
        <v>0</v>
      </c>
      <c r="X77" s="285"/>
      <c r="Y77" s="285"/>
      <c r="Z77" s="285"/>
      <c r="AA77" s="285">
        <v>0</v>
      </c>
      <c r="AB77" s="285"/>
      <c r="AC77" s="285"/>
      <c r="AD77" s="285"/>
      <c r="AE77" s="70"/>
      <c r="AF77" s="156" t="str">
        <f>ПланОО!AM77</f>
        <v/>
      </c>
      <c r="AG77" s="58"/>
      <c r="AH77" s="70">
        <f t="shared" si="33"/>
        <v>0</v>
      </c>
      <c r="AI77" s="70">
        <f t="shared" si="34"/>
        <v>0</v>
      </c>
      <c r="AJ77" s="70">
        <f t="shared" si="35"/>
        <v>0</v>
      </c>
    </row>
    <row r="78" spans="1:36" ht="15" customHeight="1" x14ac:dyDescent="0.25">
      <c r="A78" s="282" t="str">
        <f>Base!A78</f>
        <v>Б1.В.ОД.14</v>
      </c>
      <c r="B78" s="283">
        <f>Base!B78</f>
        <v>0</v>
      </c>
      <c r="C78" s="285"/>
      <c r="D78" s="285"/>
      <c r="E78" s="285"/>
      <c r="F78" s="284">
        <f t="shared" si="26"/>
        <v>0</v>
      </c>
      <c r="G78" s="286">
        <f>ПланОО!H78</f>
        <v>0</v>
      </c>
      <c r="H78" s="286">
        <f>ПланОО!I78</f>
        <v>0</v>
      </c>
      <c r="I78" s="286">
        <f>ПланОО!J78</f>
        <v>0</v>
      </c>
      <c r="J78" s="286">
        <f>ПланОО!K78</f>
        <v>0</v>
      </c>
      <c r="K78" s="286">
        <f>ПланОО!L78</f>
        <v>0</v>
      </c>
      <c r="L78" s="286">
        <f>ПланОО!M78</f>
        <v>0</v>
      </c>
      <c r="M78" s="286">
        <f t="shared" si="27"/>
        <v>0</v>
      </c>
      <c r="N78" s="286">
        <f t="shared" si="28"/>
        <v>0</v>
      </c>
      <c r="O78" s="286">
        <f t="shared" si="29"/>
        <v>0</v>
      </c>
      <c r="P78" s="286">
        <f t="shared" si="30"/>
        <v>0</v>
      </c>
      <c r="Q78" s="286">
        <f t="shared" si="31"/>
        <v>0</v>
      </c>
      <c r="R78" s="286">
        <f t="shared" si="32"/>
        <v>0</v>
      </c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70"/>
      <c r="AF78" s="156" t="str">
        <f>ПланОО!AM78</f>
        <v/>
      </c>
      <c r="AG78" s="58"/>
      <c r="AH78" s="70">
        <f t="shared" si="33"/>
        <v>0</v>
      </c>
      <c r="AI78" s="70">
        <f t="shared" si="34"/>
        <v>0</v>
      </c>
      <c r="AJ78" s="70">
        <f t="shared" si="35"/>
        <v>0</v>
      </c>
    </row>
    <row r="79" spans="1:36" ht="15" customHeight="1" x14ac:dyDescent="0.25">
      <c r="A79" s="282" t="str">
        <f>Base!A79</f>
        <v>Б1.В.ОД.15</v>
      </c>
      <c r="B79" s="283">
        <f>Base!B79</f>
        <v>0</v>
      </c>
      <c r="C79" s="285"/>
      <c r="D79" s="285"/>
      <c r="E79" s="285"/>
      <c r="F79" s="284">
        <f t="shared" si="26"/>
        <v>0</v>
      </c>
      <c r="G79" s="286">
        <f>ПланОО!H79</f>
        <v>0</v>
      </c>
      <c r="H79" s="286">
        <f>ПланОО!I79</f>
        <v>0</v>
      </c>
      <c r="I79" s="286">
        <f>ПланОО!J79</f>
        <v>0</v>
      </c>
      <c r="J79" s="286">
        <f>ПланОО!K79</f>
        <v>0</v>
      </c>
      <c r="K79" s="286">
        <f>ПланОО!L79</f>
        <v>0</v>
      </c>
      <c r="L79" s="286">
        <f>ПланОО!M79</f>
        <v>0</v>
      </c>
      <c r="M79" s="286">
        <f t="shared" si="27"/>
        <v>0</v>
      </c>
      <c r="N79" s="286">
        <f t="shared" si="28"/>
        <v>0</v>
      </c>
      <c r="O79" s="286">
        <f t="shared" si="29"/>
        <v>0</v>
      </c>
      <c r="P79" s="286">
        <f t="shared" si="30"/>
        <v>0</v>
      </c>
      <c r="Q79" s="286">
        <f t="shared" si="31"/>
        <v>0</v>
      </c>
      <c r="R79" s="286">
        <f t="shared" si="32"/>
        <v>0</v>
      </c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70"/>
      <c r="AF79" s="156" t="str">
        <f>ПланОО!AM79</f>
        <v/>
      </c>
      <c r="AG79" s="58"/>
      <c r="AH79" s="70">
        <f t="shared" si="33"/>
        <v>0</v>
      </c>
      <c r="AI79" s="70">
        <f t="shared" si="34"/>
        <v>0</v>
      </c>
      <c r="AJ79" s="70">
        <f t="shared" si="35"/>
        <v>0</v>
      </c>
    </row>
    <row r="80" spans="1:36" ht="15" customHeight="1" x14ac:dyDescent="0.25">
      <c r="A80" s="282" t="str">
        <f>Base!A80</f>
        <v>Б1.В.ОД.16</v>
      </c>
      <c r="B80" s="283">
        <f>Base!B80</f>
        <v>0</v>
      </c>
      <c r="C80" s="285"/>
      <c r="D80" s="285"/>
      <c r="E80" s="285"/>
      <c r="F80" s="284">
        <f t="shared" si="26"/>
        <v>0</v>
      </c>
      <c r="G80" s="286">
        <f>ПланОО!H80</f>
        <v>0</v>
      </c>
      <c r="H80" s="286">
        <f>ПланОО!I80</f>
        <v>0</v>
      </c>
      <c r="I80" s="286">
        <f>ПланОО!J80</f>
        <v>0</v>
      </c>
      <c r="J80" s="286">
        <f>ПланОО!K80</f>
        <v>0</v>
      </c>
      <c r="K80" s="286">
        <f>ПланОО!L80</f>
        <v>0</v>
      </c>
      <c r="L80" s="286">
        <f>ПланОО!M80</f>
        <v>0</v>
      </c>
      <c r="M80" s="286">
        <f t="shared" si="27"/>
        <v>0</v>
      </c>
      <c r="N80" s="286">
        <f t="shared" si="28"/>
        <v>0</v>
      </c>
      <c r="O80" s="286">
        <f t="shared" si="29"/>
        <v>0</v>
      </c>
      <c r="P80" s="286">
        <f t="shared" si="30"/>
        <v>0</v>
      </c>
      <c r="Q80" s="286">
        <f t="shared" si="31"/>
        <v>0</v>
      </c>
      <c r="R80" s="286">
        <f t="shared" si="32"/>
        <v>0</v>
      </c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70"/>
      <c r="AF80" s="156" t="str">
        <f>ПланОО!AM80</f>
        <v/>
      </c>
      <c r="AG80" s="58"/>
      <c r="AH80" s="70">
        <f t="shared" si="33"/>
        <v>0</v>
      </c>
      <c r="AI80" s="70">
        <f t="shared" si="34"/>
        <v>0</v>
      </c>
      <c r="AJ80" s="70">
        <f t="shared" si="35"/>
        <v>0</v>
      </c>
    </row>
    <row r="81" spans="1:36" ht="15" customHeight="1" x14ac:dyDescent="0.25">
      <c r="A81" s="282" t="str">
        <f>Base!A81</f>
        <v>Б1.В.ОД.17</v>
      </c>
      <c r="B81" s="283">
        <f>Base!B81</f>
        <v>0</v>
      </c>
      <c r="C81" s="285"/>
      <c r="D81" s="285"/>
      <c r="E81" s="285"/>
      <c r="F81" s="284">
        <f t="shared" si="26"/>
        <v>0</v>
      </c>
      <c r="G81" s="286">
        <f>ПланОО!H81</f>
        <v>0</v>
      </c>
      <c r="H81" s="286">
        <f>ПланОО!I81</f>
        <v>0</v>
      </c>
      <c r="I81" s="286">
        <f>ПланОО!J81</f>
        <v>0</v>
      </c>
      <c r="J81" s="286">
        <f>ПланОО!K81</f>
        <v>0</v>
      </c>
      <c r="K81" s="286">
        <f>ПланОО!L81</f>
        <v>0</v>
      </c>
      <c r="L81" s="286">
        <f>ПланОО!M81</f>
        <v>0</v>
      </c>
      <c r="M81" s="286">
        <f t="shared" si="27"/>
        <v>0</v>
      </c>
      <c r="N81" s="286">
        <f t="shared" si="28"/>
        <v>0</v>
      </c>
      <c r="O81" s="286">
        <f t="shared" si="29"/>
        <v>0</v>
      </c>
      <c r="P81" s="286">
        <f t="shared" si="30"/>
        <v>0</v>
      </c>
      <c r="Q81" s="286">
        <f t="shared" si="31"/>
        <v>0</v>
      </c>
      <c r="R81" s="286">
        <f t="shared" si="32"/>
        <v>0</v>
      </c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70"/>
      <c r="AF81" s="156" t="str">
        <f>ПланОО!AM81</f>
        <v/>
      </c>
      <c r="AG81" s="58"/>
      <c r="AH81" s="70">
        <f t="shared" si="33"/>
        <v>0</v>
      </c>
      <c r="AI81" s="70">
        <f t="shared" si="34"/>
        <v>0</v>
      </c>
      <c r="AJ81" s="70">
        <f t="shared" si="35"/>
        <v>0</v>
      </c>
    </row>
    <row r="82" spans="1:36" ht="15" customHeight="1" x14ac:dyDescent="0.25">
      <c r="A82" s="282" t="str">
        <f>Base!A82</f>
        <v>Б1.В.ОД.18</v>
      </c>
      <c r="B82" s="283">
        <f>Base!B82</f>
        <v>0</v>
      </c>
      <c r="C82" s="285"/>
      <c r="D82" s="285"/>
      <c r="E82" s="285"/>
      <c r="F82" s="284">
        <f t="shared" si="26"/>
        <v>0</v>
      </c>
      <c r="G82" s="286">
        <f>ПланОО!H82</f>
        <v>0</v>
      </c>
      <c r="H82" s="286">
        <f>ПланОО!I82</f>
        <v>0</v>
      </c>
      <c r="I82" s="286">
        <f>ПланОО!J82</f>
        <v>0</v>
      </c>
      <c r="J82" s="286">
        <f>ПланОО!K82</f>
        <v>0</v>
      </c>
      <c r="K82" s="286">
        <f>ПланОО!L82</f>
        <v>0</v>
      </c>
      <c r="L82" s="286">
        <f>ПланОО!M82</f>
        <v>0</v>
      </c>
      <c r="M82" s="286">
        <f t="shared" si="27"/>
        <v>0</v>
      </c>
      <c r="N82" s="286">
        <f t="shared" si="28"/>
        <v>0</v>
      </c>
      <c r="O82" s="286">
        <f t="shared" si="29"/>
        <v>0</v>
      </c>
      <c r="P82" s="286">
        <f t="shared" si="30"/>
        <v>0</v>
      </c>
      <c r="Q82" s="286">
        <f t="shared" si="31"/>
        <v>0</v>
      </c>
      <c r="R82" s="286">
        <f t="shared" si="32"/>
        <v>0</v>
      </c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70"/>
      <c r="AF82" s="156" t="str">
        <f>ПланОО!AM82</f>
        <v/>
      </c>
      <c r="AG82" s="58"/>
      <c r="AH82" s="70">
        <f t="shared" si="33"/>
        <v>0</v>
      </c>
      <c r="AI82" s="70">
        <f t="shared" si="34"/>
        <v>0</v>
      </c>
      <c r="AJ82" s="70">
        <f t="shared" si="35"/>
        <v>0</v>
      </c>
    </row>
    <row r="83" spans="1:36" ht="15" customHeight="1" x14ac:dyDescent="0.25">
      <c r="A83" s="282" t="str">
        <f>Base!A83</f>
        <v>Б1.В.ОД.19</v>
      </c>
      <c r="B83" s="283">
        <f>Base!B83</f>
        <v>0</v>
      </c>
      <c r="C83" s="285"/>
      <c r="D83" s="285"/>
      <c r="E83" s="285"/>
      <c r="F83" s="284">
        <f t="shared" si="26"/>
        <v>0</v>
      </c>
      <c r="G83" s="286">
        <f>ПланОО!H83</f>
        <v>0</v>
      </c>
      <c r="H83" s="286">
        <f>ПланОО!I83</f>
        <v>0</v>
      </c>
      <c r="I83" s="286">
        <f>ПланОО!J83</f>
        <v>0</v>
      </c>
      <c r="J83" s="286">
        <f>ПланОО!K83</f>
        <v>0</v>
      </c>
      <c r="K83" s="286">
        <f>ПланОО!L83</f>
        <v>0</v>
      </c>
      <c r="L83" s="286">
        <f>ПланОО!M83</f>
        <v>0</v>
      </c>
      <c r="M83" s="286">
        <f t="shared" si="27"/>
        <v>0</v>
      </c>
      <c r="N83" s="286">
        <f t="shared" si="28"/>
        <v>0</v>
      </c>
      <c r="O83" s="286">
        <f t="shared" si="29"/>
        <v>0</v>
      </c>
      <c r="P83" s="286">
        <f t="shared" si="30"/>
        <v>0</v>
      </c>
      <c r="Q83" s="286">
        <f t="shared" si="31"/>
        <v>0</v>
      </c>
      <c r="R83" s="286">
        <f t="shared" si="32"/>
        <v>0</v>
      </c>
      <c r="S83" s="285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70"/>
      <c r="AF83" s="156" t="str">
        <f>ПланОО!AM83</f>
        <v/>
      </c>
      <c r="AG83" s="58"/>
      <c r="AH83" s="70">
        <f t="shared" si="33"/>
        <v>0</v>
      </c>
      <c r="AI83" s="70">
        <f t="shared" si="34"/>
        <v>0</v>
      </c>
      <c r="AJ83" s="70">
        <f t="shared" si="35"/>
        <v>0</v>
      </c>
    </row>
    <row r="84" spans="1:36" ht="15" customHeight="1" x14ac:dyDescent="0.25">
      <c r="A84" s="282" t="str">
        <f>Base!A84</f>
        <v>Б1.В.ОД.20</v>
      </c>
      <c r="B84" s="283">
        <f>Base!B84</f>
        <v>0</v>
      </c>
      <c r="C84" s="285"/>
      <c r="D84" s="285"/>
      <c r="E84" s="285"/>
      <c r="F84" s="284">
        <f t="shared" si="26"/>
        <v>0</v>
      </c>
      <c r="G84" s="286">
        <f>ПланОО!H84</f>
        <v>0</v>
      </c>
      <c r="H84" s="286">
        <f>ПланОО!I84</f>
        <v>0</v>
      </c>
      <c r="I84" s="286">
        <f>ПланОО!J84</f>
        <v>0</v>
      </c>
      <c r="J84" s="286">
        <f>ПланОО!K84</f>
        <v>0</v>
      </c>
      <c r="K84" s="286">
        <f>ПланОО!L84</f>
        <v>0</v>
      </c>
      <c r="L84" s="286">
        <f>ПланОО!M84</f>
        <v>0</v>
      </c>
      <c r="M84" s="286">
        <f t="shared" si="27"/>
        <v>0</v>
      </c>
      <c r="N84" s="286">
        <f t="shared" si="28"/>
        <v>0</v>
      </c>
      <c r="O84" s="286">
        <f t="shared" si="29"/>
        <v>0</v>
      </c>
      <c r="P84" s="286">
        <f t="shared" si="30"/>
        <v>0</v>
      </c>
      <c r="Q84" s="286">
        <f t="shared" si="31"/>
        <v>0</v>
      </c>
      <c r="R84" s="286">
        <f t="shared" si="32"/>
        <v>0</v>
      </c>
      <c r="S84" s="285"/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70"/>
      <c r="AF84" s="156" t="str">
        <f>ПланОО!AM84</f>
        <v/>
      </c>
      <c r="AG84" s="58"/>
      <c r="AH84" s="70">
        <f t="shared" si="33"/>
        <v>0</v>
      </c>
      <c r="AI84" s="70">
        <f t="shared" si="34"/>
        <v>0</v>
      </c>
      <c r="AJ84" s="70">
        <f t="shared" si="35"/>
        <v>0</v>
      </c>
    </row>
    <row r="85" spans="1:36" ht="15" customHeight="1" x14ac:dyDescent="0.25">
      <c r="A85" s="282" t="str">
        <f>Base!A85</f>
        <v>Б1.В.ОД.21</v>
      </c>
      <c r="B85" s="283">
        <f>Base!B85</f>
        <v>0</v>
      </c>
      <c r="C85" s="285"/>
      <c r="D85" s="285"/>
      <c r="E85" s="285"/>
      <c r="F85" s="284">
        <f t="shared" si="26"/>
        <v>0</v>
      </c>
      <c r="G85" s="286">
        <f>ПланОО!H85</f>
        <v>0</v>
      </c>
      <c r="H85" s="286">
        <f>ПланОО!I85</f>
        <v>0</v>
      </c>
      <c r="I85" s="286">
        <f>ПланОО!J85</f>
        <v>0</v>
      </c>
      <c r="J85" s="286">
        <f>ПланОО!K85</f>
        <v>0</v>
      </c>
      <c r="K85" s="286">
        <f>ПланОО!L85</f>
        <v>0</v>
      </c>
      <c r="L85" s="286">
        <f>ПланОО!M85</f>
        <v>0</v>
      </c>
      <c r="M85" s="286">
        <f t="shared" si="27"/>
        <v>0</v>
      </c>
      <c r="N85" s="286">
        <f t="shared" si="28"/>
        <v>0</v>
      </c>
      <c r="O85" s="286">
        <f t="shared" si="29"/>
        <v>0</v>
      </c>
      <c r="P85" s="286">
        <f t="shared" si="30"/>
        <v>0</v>
      </c>
      <c r="Q85" s="286">
        <f t="shared" si="31"/>
        <v>0</v>
      </c>
      <c r="R85" s="286">
        <f t="shared" si="32"/>
        <v>0</v>
      </c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70"/>
      <c r="AF85" s="156" t="str">
        <f>ПланОО!AM85</f>
        <v/>
      </c>
      <c r="AG85" s="58"/>
      <c r="AH85" s="70">
        <f t="shared" si="33"/>
        <v>0</v>
      </c>
      <c r="AI85" s="70">
        <f t="shared" si="34"/>
        <v>0</v>
      </c>
      <c r="AJ85" s="70">
        <f t="shared" si="35"/>
        <v>0</v>
      </c>
    </row>
    <row r="86" spans="1:36" ht="15" customHeight="1" x14ac:dyDescent="0.25">
      <c r="A86" s="282" t="str">
        <f>Base!A86</f>
        <v>Б1.В.ОД.22</v>
      </c>
      <c r="B86" s="283">
        <f>Base!B86</f>
        <v>0</v>
      </c>
      <c r="C86" s="285"/>
      <c r="D86" s="285"/>
      <c r="E86" s="285"/>
      <c r="F86" s="284">
        <f t="shared" si="26"/>
        <v>0</v>
      </c>
      <c r="G86" s="286">
        <f>ПланОО!H86</f>
        <v>0</v>
      </c>
      <c r="H86" s="286">
        <f>ПланОО!I86</f>
        <v>0</v>
      </c>
      <c r="I86" s="286">
        <f>ПланОО!J86</f>
        <v>0</v>
      </c>
      <c r="J86" s="286">
        <f>ПланОО!K86</f>
        <v>0</v>
      </c>
      <c r="K86" s="286">
        <f>ПланОО!L86</f>
        <v>0</v>
      </c>
      <c r="L86" s="286">
        <f>ПланОО!M86</f>
        <v>0</v>
      </c>
      <c r="M86" s="286">
        <f t="shared" si="27"/>
        <v>0</v>
      </c>
      <c r="N86" s="286">
        <f t="shared" si="28"/>
        <v>0</v>
      </c>
      <c r="O86" s="286">
        <f t="shared" si="29"/>
        <v>0</v>
      </c>
      <c r="P86" s="286">
        <f t="shared" si="30"/>
        <v>0</v>
      </c>
      <c r="Q86" s="286">
        <f t="shared" si="31"/>
        <v>0</v>
      </c>
      <c r="R86" s="286">
        <f t="shared" si="32"/>
        <v>0</v>
      </c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70"/>
      <c r="AF86" s="156" t="str">
        <f>ПланОО!AM86</f>
        <v/>
      </c>
      <c r="AG86" s="58"/>
      <c r="AH86" s="70">
        <f t="shared" si="33"/>
        <v>0</v>
      </c>
      <c r="AI86" s="70">
        <f t="shared" si="34"/>
        <v>0</v>
      </c>
      <c r="AJ86" s="70">
        <f t="shared" si="35"/>
        <v>0</v>
      </c>
    </row>
    <row r="87" spans="1:36" ht="15" customHeight="1" x14ac:dyDescent="0.25">
      <c r="A87" s="282" t="str">
        <f>Base!A87</f>
        <v>Б1.В.ОД.23</v>
      </c>
      <c r="B87" s="283">
        <f>Base!B87</f>
        <v>0</v>
      </c>
      <c r="C87" s="285"/>
      <c r="D87" s="285"/>
      <c r="E87" s="285"/>
      <c r="F87" s="284">
        <f t="shared" si="26"/>
        <v>0</v>
      </c>
      <c r="G87" s="286">
        <f>ПланОО!H87</f>
        <v>0</v>
      </c>
      <c r="H87" s="286">
        <f>ПланОО!I87</f>
        <v>0</v>
      </c>
      <c r="I87" s="286">
        <f>ПланОО!J87</f>
        <v>0</v>
      </c>
      <c r="J87" s="286">
        <f>ПланОО!K87</f>
        <v>0</v>
      </c>
      <c r="K87" s="286">
        <f>ПланОО!L87</f>
        <v>0</v>
      </c>
      <c r="L87" s="286">
        <f>ПланОО!M87</f>
        <v>0</v>
      </c>
      <c r="M87" s="286">
        <f t="shared" si="27"/>
        <v>0</v>
      </c>
      <c r="N87" s="286">
        <f t="shared" si="28"/>
        <v>0</v>
      </c>
      <c r="O87" s="286">
        <f t="shared" si="29"/>
        <v>0</v>
      </c>
      <c r="P87" s="286">
        <f t="shared" si="30"/>
        <v>0</v>
      </c>
      <c r="Q87" s="286">
        <f t="shared" si="31"/>
        <v>0</v>
      </c>
      <c r="R87" s="286">
        <f t="shared" si="32"/>
        <v>0</v>
      </c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70"/>
      <c r="AF87" s="156" t="str">
        <f>ПланОО!AM87</f>
        <v/>
      </c>
      <c r="AG87" s="58"/>
      <c r="AH87" s="70">
        <f t="shared" si="33"/>
        <v>0</v>
      </c>
      <c r="AI87" s="70">
        <f t="shared" si="34"/>
        <v>0</v>
      </c>
      <c r="AJ87" s="70">
        <f t="shared" si="35"/>
        <v>0</v>
      </c>
    </row>
    <row r="88" spans="1:36" ht="15" customHeight="1" x14ac:dyDescent="0.25">
      <c r="A88" s="282" t="str">
        <f>Base!A88</f>
        <v>Б1.В.ОД.24</v>
      </c>
      <c r="B88" s="283">
        <f>Base!B88</f>
        <v>0</v>
      </c>
      <c r="C88" s="285"/>
      <c r="D88" s="285"/>
      <c r="E88" s="285"/>
      <c r="F88" s="284">
        <f t="shared" si="26"/>
        <v>0</v>
      </c>
      <c r="G88" s="286">
        <f>ПланОО!H88</f>
        <v>0</v>
      </c>
      <c r="H88" s="286">
        <f>ПланОО!I88</f>
        <v>0</v>
      </c>
      <c r="I88" s="286">
        <f>ПланОО!J88</f>
        <v>0</v>
      </c>
      <c r="J88" s="286">
        <f>ПланОО!K88</f>
        <v>0</v>
      </c>
      <c r="K88" s="286">
        <f>ПланОО!L88</f>
        <v>0</v>
      </c>
      <c r="L88" s="286">
        <f>ПланОО!M88</f>
        <v>0</v>
      </c>
      <c r="M88" s="286">
        <f t="shared" si="27"/>
        <v>0</v>
      </c>
      <c r="N88" s="286">
        <f t="shared" si="28"/>
        <v>0</v>
      </c>
      <c r="O88" s="286">
        <f t="shared" si="29"/>
        <v>0</v>
      </c>
      <c r="P88" s="286">
        <f t="shared" si="30"/>
        <v>0</v>
      </c>
      <c r="Q88" s="286">
        <f t="shared" si="31"/>
        <v>0</v>
      </c>
      <c r="R88" s="286">
        <f t="shared" si="32"/>
        <v>0</v>
      </c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70"/>
      <c r="AF88" s="156" t="str">
        <f>ПланОО!AM88</f>
        <v/>
      </c>
      <c r="AG88" s="58"/>
      <c r="AH88" s="70">
        <f t="shared" si="33"/>
        <v>0</v>
      </c>
      <c r="AI88" s="70">
        <f t="shared" si="34"/>
        <v>0</v>
      </c>
      <c r="AJ88" s="70">
        <f t="shared" si="35"/>
        <v>0</v>
      </c>
    </row>
    <row r="89" spans="1:36" ht="15" customHeight="1" x14ac:dyDescent="0.25">
      <c r="A89" s="282" t="str">
        <f>Base!A89</f>
        <v>Б1.В.ОД.25</v>
      </c>
      <c r="B89" s="283">
        <f>Base!B89</f>
        <v>0</v>
      </c>
      <c r="C89" s="285"/>
      <c r="D89" s="285"/>
      <c r="E89" s="285"/>
      <c r="F89" s="284">
        <f t="shared" si="26"/>
        <v>0</v>
      </c>
      <c r="G89" s="286">
        <f>ПланОО!H89</f>
        <v>0</v>
      </c>
      <c r="H89" s="286">
        <f>ПланОО!I89</f>
        <v>0</v>
      </c>
      <c r="I89" s="286">
        <f>ПланОО!J89</f>
        <v>0</v>
      </c>
      <c r="J89" s="286">
        <f>ПланОО!K89</f>
        <v>0</v>
      </c>
      <c r="K89" s="286">
        <f>ПланОО!L89</f>
        <v>0</v>
      </c>
      <c r="L89" s="286">
        <f>ПланОО!M89</f>
        <v>0</v>
      </c>
      <c r="M89" s="286">
        <f t="shared" si="27"/>
        <v>0</v>
      </c>
      <c r="N89" s="286">
        <f t="shared" si="28"/>
        <v>0</v>
      </c>
      <c r="O89" s="286">
        <f t="shared" si="29"/>
        <v>0</v>
      </c>
      <c r="P89" s="286">
        <f t="shared" si="30"/>
        <v>0</v>
      </c>
      <c r="Q89" s="286">
        <f t="shared" si="31"/>
        <v>0</v>
      </c>
      <c r="R89" s="286">
        <f t="shared" si="32"/>
        <v>0</v>
      </c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70"/>
      <c r="AF89" s="156" t="str">
        <f>ПланОО!AM89</f>
        <v/>
      </c>
      <c r="AG89" s="58"/>
      <c r="AH89" s="70">
        <f t="shared" si="33"/>
        <v>0</v>
      </c>
      <c r="AI89" s="70">
        <f t="shared" si="34"/>
        <v>0</v>
      </c>
      <c r="AJ89" s="70">
        <f t="shared" si="35"/>
        <v>0</v>
      </c>
    </row>
    <row r="90" spans="1:36" ht="15" customHeight="1" x14ac:dyDescent="0.25">
      <c r="A90" s="282" t="str">
        <f>Base!A90</f>
        <v>Б1.В.ОД.26</v>
      </c>
      <c r="B90" s="283">
        <f>Base!B90</f>
        <v>0</v>
      </c>
      <c r="C90" s="285"/>
      <c r="D90" s="285"/>
      <c r="E90" s="285"/>
      <c r="F90" s="284">
        <f t="shared" si="26"/>
        <v>0</v>
      </c>
      <c r="G90" s="286">
        <f>ПланОО!H90</f>
        <v>0</v>
      </c>
      <c r="H90" s="286">
        <f>ПланОО!I90</f>
        <v>0</v>
      </c>
      <c r="I90" s="286">
        <f>ПланОО!J90</f>
        <v>0</v>
      </c>
      <c r="J90" s="286">
        <f>ПланОО!K90</f>
        <v>0</v>
      </c>
      <c r="K90" s="286">
        <f>ПланОО!L90</f>
        <v>0</v>
      </c>
      <c r="L90" s="286">
        <f>ПланОО!M90</f>
        <v>0</v>
      </c>
      <c r="M90" s="286">
        <f t="shared" si="27"/>
        <v>0</v>
      </c>
      <c r="N90" s="286">
        <f t="shared" si="28"/>
        <v>0</v>
      </c>
      <c r="O90" s="286">
        <f t="shared" si="29"/>
        <v>0</v>
      </c>
      <c r="P90" s="286">
        <f t="shared" si="30"/>
        <v>0</v>
      </c>
      <c r="Q90" s="286">
        <f t="shared" si="31"/>
        <v>0</v>
      </c>
      <c r="R90" s="286">
        <f t="shared" si="32"/>
        <v>0</v>
      </c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70"/>
      <c r="AF90" s="156" t="str">
        <f>ПланОО!AM90</f>
        <v/>
      </c>
      <c r="AG90" s="58"/>
      <c r="AH90" s="70">
        <f t="shared" si="33"/>
        <v>0</v>
      </c>
      <c r="AI90" s="70">
        <f t="shared" si="34"/>
        <v>0</v>
      </c>
      <c r="AJ90" s="70">
        <f t="shared" si="35"/>
        <v>0</v>
      </c>
    </row>
    <row r="91" spans="1:36" ht="15" customHeight="1" x14ac:dyDescent="0.25">
      <c r="A91" s="282" t="str">
        <f>Base!A91</f>
        <v>Б1.В.ОД.27</v>
      </c>
      <c r="B91" s="283">
        <f>Base!B91</f>
        <v>0</v>
      </c>
      <c r="C91" s="285"/>
      <c r="D91" s="285"/>
      <c r="E91" s="285"/>
      <c r="F91" s="284">
        <f t="shared" si="26"/>
        <v>0</v>
      </c>
      <c r="G91" s="286">
        <f>ПланОО!H91</f>
        <v>0</v>
      </c>
      <c r="H91" s="286">
        <f>ПланОО!I91</f>
        <v>0</v>
      </c>
      <c r="I91" s="286">
        <f>ПланОО!J91</f>
        <v>0</v>
      </c>
      <c r="J91" s="286">
        <f>ПланОО!K91</f>
        <v>0</v>
      </c>
      <c r="K91" s="286">
        <f>ПланОО!L91</f>
        <v>0</v>
      </c>
      <c r="L91" s="286">
        <f>ПланОО!M91</f>
        <v>0</v>
      </c>
      <c r="M91" s="286">
        <f t="shared" si="27"/>
        <v>0</v>
      </c>
      <c r="N91" s="286">
        <f t="shared" si="28"/>
        <v>0</v>
      </c>
      <c r="O91" s="286">
        <f t="shared" si="29"/>
        <v>0</v>
      </c>
      <c r="P91" s="286">
        <f t="shared" si="30"/>
        <v>0</v>
      </c>
      <c r="Q91" s="286">
        <f t="shared" si="31"/>
        <v>0</v>
      </c>
      <c r="R91" s="286">
        <f t="shared" si="32"/>
        <v>0</v>
      </c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70"/>
      <c r="AF91" s="156" t="str">
        <f>ПланОО!AM91</f>
        <v/>
      </c>
      <c r="AG91" s="58"/>
      <c r="AH91" s="70">
        <f t="shared" si="33"/>
        <v>0</v>
      </c>
      <c r="AI91" s="70">
        <f t="shared" si="34"/>
        <v>0</v>
      </c>
      <c r="AJ91" s="70">
        <f t="shared" si="35"/>
        <v>0</v>
      </c>
    </row>
    <row r="92" spans="1:36" ht="15" customHeight="1" x14ac:dyDescent="0.25">
      <c r="A92" s="282" t="str">
        <f>Base!A92</f>
        <v>Б1.В.ОД.28</v>
      </c>
      <c r="B92" s="283">
        <f>Base!B92</f>
        <v>0</v>
      </c>
      <c r="C92" s="285"/>
      <c r="D92" s="285"/>
      <c r="E92" s="285"/>
      <c r="F92" s="284">
        <f t="shared" si="26"/>
        <v>0</v>
      </c>
      <c r="G92" s="286">
        <f>ПланОО!H92</f>
        <v>0</v>
      </c>
      <c r="H92" s="286">
        <f>ПланОО!I92</f>
        <v>0</v>
      </c>
      <c r="I92" s="286">
        <f>ПланОО!J92</f>
        <v>0</v>
      </c>
      <c r="J92" s="286">
        <f>ПланОО!K92</f>
        <v>0</v>
      </c>
      <c r="K92" s="286">
        <f>ПланОО!L92</f>
        <v>0</v>
      </c>
      <c r="L92" s="286">
        <f>ПланОО!M92</f>
        <v>0</v>
      </c>
      <c r="M92" s="286">
        <f t="shared" si="27"/>
        <v>0</v>
      </c>
      <c r="N92" s="286">
        <f t="shared" si="28"/>
        <v>0</v>
      </c>
      <c r="O92" s="286">
        <f t="shared" si="29"/>
        <v>0</v>
      </c>
      <c r="P92" s="286">
        <f t="shared" si="30"/>
        <v>0</v>
      </c>
      <c r="Q92" s="286">
        <f t="shared" si="31"/>
        <v>0</v>
      </c>
      <c r="R92" s="286">
        <f t="shared" si="32"/>
        <v>0</v>
      </c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70"/>
      <c r="AF92" s="156" t="str">
        <f>ПланОО!AM92</f>
        <v/>
      </c>
      <c r="AG92" s="58"/>
      <c r="AH92" s="70">
        <f t="shared" si="33"/>
        <v>0</v>
      </c>
      <c r="AI92" s="70">
        <f t="shared" si="34"/>
        <v>0</v>
      </c>
      <c r="AJ92" s="70">
        <f t="shared" si="35"/>
        <v>0</v>
      </c>
    </row>
    <row r="93" spans="1:36" ht="15" customHeight="1" x14ac:dyDescent="0.25">
      <c r="A93" s="282" t="str">
        <f>Base!A93</f>
        <v>Б1.В.ОД.29</v>
      </c>
      <c r="B93" s="283">
        <f>Base!B93</f>
        <v>0</v>
      </c>
      <c r="C93" s="285"/>
      <c r="D93" s="285"/>
      <c r="E93" s="285"/>
      <c r="F93" s="284">
        <f t="shared" si="26"/>
        <v>0</v>
      </c>
      <c r="G93" s="286">
        <f>ПланОО!H93</f>
        <v>0</v>
      </c>
      <c r="H93" s="286">
        <f>ПланОО!I93</f>
        <v>0</v>
      </c>
      <c r="I93" s="286">
        <f>ПланОО!J93</f>
        <v>0</v>
      </c>
      <c r="J93" s="286">
        <f>ПланОО!K93</f>
        <v>0</v>
      </c>
      <c r="K93" s="286">
        <f>ПланОО!L93</f>
        <v>0</v>
      </c>
      <c r="L93" s="286">
        <f>ПланОО!M93</f>
        <v>0</v>
      </c>
      <c r="M93" s="286">
        <f t="shared" si="27"/>
        <v>0</v>
      </c>
      <c r="N93" s="286">
        <f t="shared" si="28"/>
        <v>0</v>
      </c>
      <c r="O93" s="286">
        <f t="shared" si="29"/>
        <v>0</v>
      </c>
      <c r="P93" s="286">
        <f t="shared" si="30"/>
        <v>0</v>
      </c>
      <c r="Q93" s="286">
        <f t="shared" si="31"/>
        <v>0</v>
      </c>
      <c r="R93" s="286">
        <f t="shared" si="32"/>
        <v>0</v>
      </c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  <c r="AE93" s="70"/>
      <c r="AF93" s="156" t="str">
        <f>ПланОО!AM93</f>
        <v/>
      </c>
      <c r="AG93" s="58"/>
      <c r="AH93" s="70">
        <f t="shared" si="33"/>
        <v>0</v>
      </c>
      <c r="AI93" s="70">
        <f t="shared" si="34"/>
        <v>0</v>
      </c>
      <c r="AJ93" s="70">
        <f t="shared" si="35"/>
        <v>0</v>
      </c>
    </row>
    <row r="94" spans="1:36" ht="15" customHeight="1" x14ac:dyDescent="0.25">
      <c r="A94" s="282" t="str">
        <f>Base!A94</f>
        <v>Б1.В.ОД.30</v>
      </c>
      <c r="B94" s="283">
        <f>Base!B94</f>
        <v>0</v>
      </c>
      <c r="C94" s="285"/>
      <c r="D94" s="285"/>
      <c r="E94" s="285"/>
      <c r="F94" s="284">
        <f t="shared" si="26"/>
        <v>0</v>
      </c>
      <c r="G94" s="286">
        <f>ПланОО!H94</f>
        <v>0</v>
      </c>
      <c r="H94" s="286">
        <f>ПланОО!I94</f>
        <v>0</v>
      </c>
      <c r="I94" s="286">
        <f>ПланОО!J94</f>
        <v>0</v>
      </c>
      <c r="J94" s="286">
        <f>ПланОО!K94</f>
        <v>0</v>
      </c>
      <c r="K94" s="286">
        <f>ПланОО!L94</f>
        <v>0</v>
      </c>
      <c r="L94" s="286">
        <f>ПланОО!M94</f>
        <v>0</v>
      </c>
      <c r="M94" s="286">
        <f t="shared" si="27"/>
        <v>0</v>
      </c>
      <c r="N94" s="286">
        <f t="shared" si="28"/>
        <v>0</v>
      </c>
      <c r="O94" s="286">
        <f t="shared" si="29"/>
        <v>0</v>
      </c>
      <c r="P94" s="286">
        <f t="shared" si="30"/>
        <v>0</v>
      </c>
      <c r="Q94" s="286">
        <f t="shared" si="31"/>
        <v>0</v>
      </c>
      <c r="R94" s="286">
        <f t="shared" si="32"/>
        <v>0</v>
      </c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70"/>
      <c r="AF94" s="156" t="str">
        <f>ПланОО!AM94</f>
        <v/>
      </c>
      <c r="AG94" s="58"/>
      <c r="AH94" s="70">
        <f t="shared" si="33"/>
        <v>0</v>
      </c>
      <c r="AI94" s="70">
        <f t="shared" si="34"/>
        <v>0</v>
      </c>
      <c r="AJ94" s="70">
        <f t="shared" si="35"/>
        <v>0</v>
      </c>
    </row>
    <row r="95" spans="1:36" ht="3.95" customHeight="1" thickBot="1" x14ac:dyDescent="0.3">
      <c r="A95" s="399"/>
      <c r="B95" s="399"/>
    </row>
    <row r="96" spans="1:36" ht="16.5" thickTop="1" thickBot="1" x14ac:dyDescent="0.3">
      <c r="A96" s="298" t="str">
        <f>ПланОО!A96</f>
        <v>Б1.В.ДВ</v>
      </c>
      <c r="B96" s="299" t="str">
        <f>Base!B96</f>
        <v>Дисциплины по выбору</v>
      </c>
      <c r="C96" s="300"/>
      <c r="D96" s="300"/>
      <c r="E96" s="300">
        <v>0</v>
      </c>
      <c r="F96" s="301">
        <f t="shared" ref="F96:AD96" si="36">SUM(F97:F116)</f>
        <v>0</v>
      </c>
      <c r="G96" s="301">
        <f t="shared" si="36"/>
        <v>0</v>
      </c>
      <c r="H96" s="301">
        <f t="shared" si="36"/>
        <v>0</v>
      </c>
      <c r="I96" s="301">
        <f t="shared" si="36"/>
        <v>0</v>
      </c>
      <c r="J96" s="301">
        <f t="shared" si="36"/>
        <v>0</v>
      </c>
      <c r="K96" s="301">
        <f t="shared" si="36"/>
        <v>0</v>
      </c>
      <c r="L96" s="301">
        <f t="shared" si="36"/>
        <v>0</v>
      </c>
      <c r="M96" s="301">
        <f t="shared" si="36"/>
        <v>0</v>
      </c>
      <c r="N96" s="301">
        <f t="shared" si="36"/>
        <v>0</v>
      </c>
      <c r="O96" s="301">
        <f t="shared" si="36"/>
        <v>0</v>
      </c>
      <c r="P96" s="301">
        <f t="shared" si="36"/>
        <v>0</v>
      </c>
      <c r="Q96" s="301">
        <f t="shared" si="36"/>
        <v>0</v>
      </c>
      <c r="R96" s="301">
        <f t="shared" si="36"/>
        <v>0</v>
      </c>
      <c r="S96" s="301">
        <f t="shared" si="36"/>
        <v>0</v>
      </c>
      <c r="T96" s="301">
        <f t="shared" si="36"/>
        <v>0</v>
      </c>
      <c r="U96" s="301">
        <f t="shared" si="36"/>
        <v>0</v>
      </c>
      <c r="V96" s="301">
        <f t="shared" si="36"/>
        <v>0</v>
      </c>
      <c r="W96" s="301">
        <f t="shared" si="36"/>
        <v>0</v>
      </c>
      <c r="X96" s="301">
        <f t="shared" si="36"/>
        <v>0</v>
      </c>
      <c r="Y96" s="301">
        <f t="shared" si="36"/>
        <v>0</v>
      </c>
      <c r="Z96" s="301">
        <f t="shared" si="36"/>
        <v>0</v>
      </c>
      <c r="AA96" s="301">
        <f t="shared" si="36"/>
        <v>0</v>
      </c>
      <c r="AB96" s="301">
        <f t="shared" si="36"/>
        <v>0</v>
      </c>
      <c r="AC96" s="301">
        <f t="shared" si="36"/>
        <v>0</v>
      </c>
      <c r="AD96" s="301">
        <f t="shared" si="36"/>
        <v>0</v>
      </c>
      <c r="AE96" s="70"/>
      <c r="AF96" s="156"/>
      <c r="AG96" s="58"/>
      <c r="AH96" s="70">
        <f>I96*$AJ$2</f>
        <v>0</v>
      </c>
      <c r="AI96" s="70">
        <f>(J96+K96)*$AJ$2</f>
        <v>0</v>
      </c>
      <c r="AJ96" s="70">
        <f>H96*$AJ$2</f>
        <v>0</v>
      </c>
    </row>
    <row r="97" spans="1:36" ht="15.75" thickTop="1" x14ac:dyDescent="0.25">
      <c r="A97" s="287" t="str">
        <f>Base!A97</f>
        <v>Б1.В.ДВ.1</v>
      </c>
      <c r="B97" s="288">
        <f>Base!B97</f>
        <v>0</v>
      </c>
      <c r="C97" s="289"/>
      <c r="D97" s="289"/>
      <c r="E97" s="289"/>
      <c r="F97" s="290">
        <f t="shared" ref="F97:F105" si="37">S97+W97+AA97</f>
        <v>0</v>
      </c>
      <c r="G97" s="291">
        <f>ПланОО!H97</f>
        <v>0</v>
      </c>
      <c r="H97" s="291">
        <f>ПланОО!I97</f>
        <v>0</v>
      </c>
      <c r="I97" s="291">
        <f>ПланОО!J97</f>
        <v>0</v>
      </c>
      <c r="J97" s="291">
        <f>ПланОО!K97</f>
        <v>0</v>
      </c>
      <c r="K97" s="291">
        <f>ПланОО!L97</f>
        <v>0</v>
      </c>
      <c r="L97" s="291">
        <f>ПланОО!M97</f>
        <v>0</v>
      </c>
      <c r="M97" s="291">
        <f t="shared" ref="M97:M105" si="38">G97</f>
        <v>0</v>
      </c>
      <c r="N97" s="291">
        <f t="shared" ref="N97:N105" si="39">SUM(O97:Q97)</f>
        <v>0</v>
      </c>
      <c r="O97" s="291">
        <f t="shared" ref="O97:O105" si="40">T97+X97+AB97</f>
        <v>0</v>
      </c>
      <c r="P97" s="291">
        <f t="shared" ref="P97:P105" si="41">U97+Y97+AC97</f>
        <v>0</v>
      </c>
      <c r="Q97" s="291">
        <f t="shared" ref="Q97:Q105" si="42">V97+Z97+AD97</f>
        <v>0</v>
      </c>
      <c r="R97" s="291">
        <f t="shared" ref="R97:R105" si="43">M97-N97</f>
        <v>0</v>
      </c>
      <c r="S97" s="289"/>
      <c r="T97" s="289"/>
      <c r="U97" s="289"/>
      <c r="V97" s="289"/>
      <c r="W97" s="289"/>
      <c r="X97" s="289"/>
      <c r="Y97" s="289"/>
      <c r="Z97" s="289"/>
      <c r="AA97" s="289"/>
      <c r="AB97" s="289"/>
      <c r="AC97" s="289"/>
      <c r="AD97" s="289"/>
      <c r="AE97" s="70"/>
      <c r="AF97" s="156" t="str">
        <f>ПланОО!AM97</f>
        <v/>
      </c>
      <c r="AG97" s="58"/>
      <c r="AH97" s="70">
        <f t="shared" si="33"/>
        <v>0</v>
      </c>
      <c r="AI97" s="70">
        <f t="shared" si="34"/>
        <v>0</v>
      </c>
      <c r="AJ97" s="70">
        <f t="shared" si="35"/>
        <v>0</v>
      </c>
    </row>
    <row r="98" spans="1:36" x14ac:dyDescent="0.25">
      <c r="A98" s="282" t="str">
        <f>Base!A98</f>
        <v>Б1.В.ДВ.2</v>
      </c>
      <c r="B98" s="283">
        <f>Base!B98</f>
        <v>0</v>
      </c>
      <c r="C98" s="285"/>
      <c r="D98" s="285"/>
      <c r="E98" s="285"/>
      <c r="F98" s="284">
        <f t="shared" si="37"/>
        <v>0</v>
      </c>
      <c r="G98" s="286">
        <f>ПланОО!H98</f>
        <v>0</v>
      </c>
      <c r="H98" s="286">
        <f>ПланОО!I98</f>
        <v>0</v>
      </c>
      <c r="I98" s="286">
        <f>ПланОО!J98</f>
        <v>0</v>
      </c>
      <c r="J98" s="286">
        <f>ПланОО!K98</f>
        <v>0</v>
      </c>
      <c r="K98" s="286">
        <f>ПланОО!L98</f>
        <v>0</v>
      </c>
      <c r="L98" s="286">
        <f>ПланОО!M98</f>
        <v>0</v>
      </c>
      <c r="M98" s="286">
        <f t="shared" si="38"/>
        <v>0</v>
      </c>
      <c r="N98" s="286">
        <f t="shared" si="39"/>
        <v>0</v>
      </c>
      <c r="O98" s="286">
        <f t="shared" si="40"/>
        <v>0</v>
      </c>
      <c r="P98" s="286">
        <f t="shared" si="41"/>
        <v>0</v>
      </c>
      <c r="Q98" s="286">
        <f t="shared" si="42"/>
        <v>0</v>
      </c>
      <c r="R98" s="286">
        <f t="shared" si="43"/>
        <v>0</v>
      </c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70"/>
      <c r="AF98" s="156" t="str">
        <f>ПланОО!AM98</f>
        <v/>
      </c>
      <c r="AG98" s="58"/>
      <c r="AH98" s="70">
        <f t="shared" si="33"/>
        <v>0</v>
      </c>
      <c r="AI98" s="70">
        <f t="shared" si="34"/>
        <v>0</v>
      </c>
      <c r="AJ98" s="70">
        <f t="shared" si="35"/>
        <v>0</v>
      </c>
    </row>
    <row r="99" spans="1:36" x14ac:dyDescent="0.25">
      <c r="A99" s="282" t="str">
        <f>Base!A99</f>
        <v>Б1.В.ДВ.3</v>
      </c>
      <c r="B99" s="283">
        <f>Base!B99</f>
        <v>0</v>
      </c>
      <c r="C99" s="285"/>
      <c r="D99" s="285"/>
      <c r="E99" s="285"/>
      <c r="F99" s="284">
        <f t="shared" si="37"/>
        <v>0</v>
      </c>
      <c r="G99" s="286">
        <f>ПланОО!H99</f>
        <v>0</v>
      </c>
      <c r="H99" s="286">
        <f>ПланОО!I99</f>
        <v>0</v>
      </c>
      <c r="I99" s="286">
        <f>ПланОО!J99</f>
        <v>0</v>
      </c>
      <c r="J99" s="286">
        <f>ПланОО!K99</f>
        <v>0</v>
      </c>
      <c r="K99" s="286">
        <f>ПланОО!L99</f>
        <v>0</v>
      </c>
      <c r="L99" s="286">
        <f>ПланОО!M99</f>
        <v>0</v>
      </c>
      <c r="M99" s="286">
        <f t="shared" si="38"/>
        <v>0</v>
      </c>
      <c r="N99" s="286">
        <f t="shared" si="39"/>
        <v>0</v>
      </c>
      <c r="O99" s="286">
        <f t="shared" si="40"/>
        <v>0</v>
      </c>
      <c r="P99" s="286">
        <f t="shared" si="41"/>
        <v>0</v>
      </c>
      <c r="Q99" s="286">
        <f t="shared" si="42"/>
        <v>0</v>
      </c>
      <c r="R99" s="286">
        <f t="shared" si="43"/>
        <v>0</v>
      </c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70"/>
      <c r="AF99" s="156" t="str">
        <f>ПланОО!AM99</f>
        <v/>
      </c>
      <c r="AG99" s="58"/>
      <c r="AH99" s="70">
        <f t="shared" si="33"/>
        <v>0</v>
      </c>
      <c r="AI99" s="70">
        <f t="shared" si="34"/>
        <v>0</v>
      </c>
      <c r="AJ99" s="70">
        <f t="shared" si="35"/>
        <v>0</v>
      </c>
    </row>
    <row r="100" spans="1:36" x14ac:dyDescent="0.25">
      <c r="A100" s="282" t="str">
        <f>Base!A100</f>
        <v>Б1.В.ДВ.4</v>
      </c>
      <c r="B100" s="283">
        <f>Base!B100</f>
        <v>0</v>
      </c>
      <c r="C100" s="285"/>
      <c r="D100" s="285"/>
      <c r="E100" s="285"/>
      <c r="F100" s="284">
        <f t="shared" si="37"/>
        <v>0</v>
      </c>
      <c r="G100" s="286">
        <f>ПланОО!H100</f>
        <v>0</v>
      </c>
      <c r="H100" s="286">
        <f>ПланОО!I100</f>
        <v>0</v>
      </c>
      <c r="I100" s="286">
        <f>ПланОО!J100</f>
        <v>0</v>
      </c>
      <c r="J100" s="286">
        <f>ПланОО!K100</f>
        <v>0</v>
      </c>
      <c r="K100" s="286">
        <f>ПланОО!L100</f>
        <v>0</v>
      </c>
      <c r="L100" s="286">
        <f>ПланОО!M100</f>
        <v>0</v>
      </c>
      <c r="M100" s="286">
        <f t="shared" si="38"/>
        <v>0</v>
      </c>
      <c r="N100" s="286">
        <f t="shared" si="39"/>
        <v>0</v>
      </c>
      <c r="O100" s="286">
        <f t="shared" si="40"/>
        <v>0</v>
      </c>
      <c r="P100" s="286">
        <f t="shared" si="41"/>
        <v>0</v>
      </c>
      <c r="Q100" s="286">
        <f t="shared" si="42"/>
        <v>0</v>
      </c>
      <c r="R100" s="286">
        <f t="shared" si="43"/>
        <v>0</v>
      </c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70"/>
      <c r="AF100" s="156" t="str">
        <f>ПланОО!AM100</f>
        <v/>
      </c>
      <c r="AG100" s="58"/>
      <c r="AH100" s="70">
        <f t="shared" si="33"/>
        <v>0</v>
      </c>
      <c r="AI100" s="70">
        <f t="shared" si="34"/>
        <v>0</v>
      </c>
      <c r="AJ100" s="70">
        <f t="shared" si="35"/>
        <v>0</v>
      </c>
    </row>
    <row r="101" spans="1:36" x14ac:dyDescent="0.25">
      <c r="A101" s="282" t="str">
        <f>Base!A101</f>
        <v>Б1.В.ДВ.5</v>
      </c>
      <c r="B101" s="283">
        <f>Base!B101</f>
        <v>0</v>
      </c>
      <c r="C101" s="285"/>
      <c r="D101" s="285"/>
      <c r="E101" s="285"/>
      <c r="F101" s="284">
        <f t="shared" si="37"/>
        <v>0</v>
      </c>
      <c r="G101" s="286">
        <f>ПланОО!H101</f>
        <v>0</v>
      </c>
      <c r="H101" s="286">
        <f>ПланОО!I101</f>
        <v>0</v>
      </c>
      <c r="I101" s="286">
        <f>ПланОО!J101</f>
        <v>0</v>
      </c>
      <c r="J101" s="286">
        <f>ПланОО!K101</f>
        <v>0</v>
      </c>
      <c r="K101" s="286">
        <f>ПланОО!L101</f>
        <v>0</v>
      </c>
      <c r="L101" s="286">
        <f>ПланОО!M101</f>
        <v>0</v>
      </c>
      <c r="M101" s="286">
        <f t="shared" si="38"/>
        <v>0</v>
      </c>
      <c r="N101" s="286">
        <f t="shared" si="39"/>
        <v>0</v>
      </c>
      <c r="O101" s="286">
        <f t="shared" si="40"/>
        <v>0</v>
      </c>
      <c r="P101" s="286">
        <f t="shared" si="41"/>
        <v>0</v>
      </c>
      <c r="Q101" s="286">
        <f t="shared" si="42"/>
        <v>0</v>
      </c>
      <c r="R101" s="286">
        <f t="shared" si="43"/>
        <v>0</v>
      </c>
      <c r="S101" s="285"/>
      <c r="T101" s="285"/>
      <c r="U101" s="285"/>
      <c r="V101" s="285"/>
      <c r="W101" s="285"/>
      <c r="X101" s="285"/>
      <c r="Y101" s="285"/>
      <c r="Z101" s="285"/>
      <c r="AA101" s="285">
        <v>0</v>
      </c>
      <c r="AB101" s="285"/>
      <c r="AC101" s="285"/>
      <c r="AD101" s="285"/>
      <c r="AE101" s="70"/>
      <c r="AF101" s="156" t="str">
        <f>ПланОО!AM101</f>
        <v/>
      </c>
      <c r="AG101" s="58"/>
      <c r="AH101" s="70">
        <f t="shared" si="33"/>
        <v>0</v>
      </c>
      <c r="AI101" s="70">
        <f t="shared" si="34"/>
        <v>0</v>
      </c>
      <c r="AJ101" s="70">
        <f t="shared" si="35"/>
        <v>0</v>
      </c>
    </row>
    <row r="102" spans="1:36" x14ac:dyDescent="0.25">
      <c r="A102" s="282" t="str">
        <f>Base!A102</f>
        <v>Б1.В.ДВ.6</v>
      </c>
      <c r="B102" s="283">
        <f>Base!B102</f>
        <v>0</v>
      </c>
      <c r="C102" s="285"/>
      <c r="D102" s="285"/>
      <c r="E102" s="285"/>
      <c r="F102" s="284">
        <f t="shared" si="37"/>
        <v>0</v>
      </c>
      <c r="G102" s="286">
        <f>ПланОО!H102</f>
        <v>0</v>
      </c>
      <c r="H102" s="286">
        <f>ПланОО!I102</f>
        <v>0</v>
      </c>
      <c r="I102" s="286">
        <f>ПланОО!J102</f>
        <v>0</v>
      </c>
      <c r="J102" s="286">
        <f>ПланОО!K102</f>
        <v>0</v>
      </c>
      <c r="K102" s="286">
        <f>ПланОО!L102</f>
        <v>0</v>
      </c>
      <c r="L102" s="286">
        <f>ПланОО!M102</f>
        <v>0</v>
      </c>
      <c r="M102" s="286">
        <f t="shared" si="38"/>
        <v>0</v>
      </c>
      <c r="N102" s="286">
        <f t="shared" si="39"/>
        <v>0</v>
      </c>
      <c r="O102" s="286">
        <f t="shared" si="40"/>
        <v>0</v>
      </c>
      <c r="P102" s="286">
        <f t="shared" si="41"/>
        <v>0</v>
      </c>
      <c r="Q102" s="286">
        <f t="shared" si="42"/>
        <v>0</v>
      </c>
      <c r="R102" s="286">
        <f t="shared" si="43"/>
        <v>0</v>
      </c>
      <c r="S102" s="285"/>
      <c r="T102" s="285"/>
      <c r="U102" s="285"/>
      <c r="V102" s="285"/>
      <c r="W102" s="285"/>
      <c r="X102" s="285"/>
      <c r="Y102" s="285"/>
      <c r="Z102" s="285"/>
      <c r="AA102" s="285">
        <v>0</v>
      </c>
      <c r="AB102" s="285"/>
      <c r="AC102" s="285"/>
      <c r="AD102" s="285"/>
      <c r="AE102" s="70"/>
      <c r="AF102" s="156" t="str">
        <f>ПланОО!AM102</f>
        <v/>
      </c>
      <c r="AG102" s="58"/>
      <c r="AH102" s="70">
        <f t="shared" si="33"/>
        <v>0</v>
      </c>
      <c r="AI102" s="70">
        <f t="shared" si="34"/>
        <v>0</v>
      </c>
      <c r="AJ102" s="70">
        <f t="shared" si="35"/>
        <v>0</v>
      </c>
    </row>
    <row r="103" spans="1:36" x14ac:dyDescent="0.25">
      <c r="A103" s="282" t="str">
        <f>Base!A103</f>
        <v>Б1.В.ДВ.7</v>
      </c>
      <c r="B103" s="283">
        <f>Base!B103</f>
        <v>0</v>
      </c>
      <c r="C103" s="285"/>
      <c r="D103" s="285"/>
      <c r="E103" s="285"/>
      <c r="F103" s="284">
        <f t="shared" si="37"/>
        <v>0</v>
      </c>
      <c r="G103" s="286">
        <f>ПланОО!H103</f>
        <v>0</v>
      </c>
      <c r="H103" s="286">
        <f>ПланОО!I103</f>
        <v>0</v>
      </c>
      <c r="I103" s="286">
        <f>ПланОО!J103</f>
        <v>0</v>
      </c>
      <c r="J103" s="286">
        <f>ПланОО!K103</f>
        <v>0</v>
      </c>
      <c r="K103" s="286">
        <f>ПланОО!L103</f>
        <v>0</v>
      </c>
      <c r="L103" s="286">
        <f>ПланОО!M103</f>
        <v>0</v>
      </c>
      <c r="M103" s="286">
        <f t="shared" si="38"/>
        <v>0</v>
      </c>
      <c r="N103" s="286">
        <f t="shared" si="39"/>
        <v>0</v>
      </c>
      <c r="O103" s="286">
        <f t="shared" si="40"/>
        <v>0</v>
      </c>
      <c r="P103" s="286">
        <f t="shared" si="41"/>
        <v>0</v>
      </c>
      <c r="Q103" s="286">
        <f t="shared" si="42"/>
        <v>0</v>
      </c>
      <c r="R103" s="286">
        <f t="shared" si="43"/>
        <v>0</v>
      </c>
      <c r="S103" s="285"/>
      <c r="T103" s="285"/>
      <c r="U103" s="285"/>
      <c r="V103" s="285"/>
      <c r="W103" s="285"/>
      <c r="X103" s="285"/>
      <c r="Y103" s="285"/>
      <c r="Z103" s="285"/>
      <c r="AA103" s="285">
        <v>0</v>
      </c>
      <c r="AB103" s="285"/>
      <c r="AC103" s="285"/>
      <c r="AD103" s="285"/>
      <c r="AE103" s="70"/>
      <c r="AF103" s="156" t="str">
        <f>ПланОО!AM103</f>
        <v/>
      </c>
      <c r="AG103" s="58"/>
      <c r="AH103" s="70">
        <f t="shared" si="33"/>
        <v>0</v>
      </c>
      <c r="AI103" s="70">
        <f t="shared" si="34"/>
        <v>0</v>
      </c>
      <c r="AJ103" s="70">
        <f t="shared" si="35"/>
        <v>0</v>
      </c>
    </row>
    <row r="104" spans="1:36" x14ac:dyDescent="0.25">
      <c r="A104" s="282" t="str">
        <f>Base!A104</f>
        <v>Б1.В.ДВ.8</v>
      </c>
      <c r="B104" s="283">
        <f>Base!B104</f>
        <v>0</v>
      </c>
      <c r="C104" s="285"/>
      <c r="D104" s="285"/>
      <c r="E104" s="285"/>
      <c r="F104" s="284">
        <f t="shared" si="37"/>
        <v>0</v>
      </c>
      <c r="G104" s="286">
        <f>ПланОО!H104</f>
        <v>0</v>
      </c>
      <c r="H104" s="286">
        <f>ПланОО!I104</f>
        <v>0</v>
      </c>
      <c r="I104" s="286">
        <f>ПланОО!J104</f>
        <v>0</v>
      </c>
      <c r="J104" s="286">
        <f>ПланОО!K104</f>
        <v>0</v>
      </c>
      <c r="K104" s="286">
        <f>ПланОО!L104</f>
        <v>0</v>
      </c>
      <c r="L104" s="286">
        <f>ПланОО!M104</f>
        <v>0</v>
      </c>
      <c r="M104" s="286">
        <f t="shared" si="38"/>
        <v>0</v>
      </c>
      <c r="N104" s="286">
        <f t="shared" si="39"/>
        <v>0</v>
      </c>
      <c r="O104" s="286">
        <f t="shared" si="40"/>
        <v>0</v>
      </c>
      <c r="P104" s="286">
        <f t="shared" si="41"/>
        <v>0</v>
      </c>
      <c r="Q104" s="286">
        <f t="shared" si="42"/>
        <v>0</v>
      </c>
      <c r="R104" s="286">
        <f t="shared" si="43"/>
        <v>0</v>
      </c>
      <c r="S104" s="285"/>
      <c r="T104" s="285"/>
      <c r="U104" s="285"/>
      <c r="V104" s="285"/>
      <c r="W104" s="285"/>
      <c r="X104" s="285"/>
      <c r="Y104" s="285"/>
      <c r="Z104" s="285"/>
      <c r="AA104" s="285">
        <v>0</v>
      </c>
      <c r="AB104" s="285"/>
      <c r="AC104" s="285"/>
      <c r="AD104" s="285"/>
      <c r="AE104" s="70"/>
      <c r="AF104" s="156" t="str">
        <f>ПланОО!AM104</f>
        <v/>
      </c>
      <c r="AG104" s="58"/>
      <c r="AH104" s="70">
        <f t="shared" si="33"/>
        <v>0</v>
      </c>
      <c r="AI104" s="70">
        <f t="shared" si="34"/>
        <v>0</v>
      </c>
      <c r="AJ104" s="70">
        <f t="shared" si="35"/>
        <v>0</v>
      </c>
    </row>
    <row r="105" spans="1:36" x14ac:dyDescent="0.25">
      <c r="A105" s="282" t="str">
        <f>Base!A105</f>
        <v>Б1.В.ДВ.9</v>
      </c>
      <c r="B105" s="283">
        <f>Base!B105</f>
        <v>0</v>
      </c>
      <c r="C105" s="285"/>
      <c r="D105" s="285"/>
      <c r="E105" s="285"/>
      <c r="F105" s="284">
        <f t="shared" si="37"/>
        <v>0</v>
      </c>
      <c r="G105" s="286">
        <f>ПланОО!H105</f>
        <v>0</v>
      </c>
      <c r="H105" s="286">
        <f>ПланОО!I105</f>
        <v>0</v>
      </c>
      <c r="I105" s="286">
        <f>ПланОО!J105</f>
        <v>0</v>
      </c>
      <c r="J105" s="286">
        <f>ПланОО!K105</f>
        <v>0</v>
      </c>
      <c r="K105" s="286">
        <f>ПланОО!L105</f>
        <v>0</v>
      </c>
      <c r="L105" s="286">
        <f>ПланОО!M105</f>
        <v>0</v>
      </c>
      <c r="M105" s="286">
        <f t="shared" si="38"/>
        <v>0</v>
      </c>
      <c r="N105" s="286">
        <f t="shared" si="39"/>
        <v>0</v>
      </c>
      <c r="O105" s="286">
        <f t="shared" si="40"/>
        <v>0</v>
      </c>
      <c r="P105" s="286">
        <f t="shared" si="41"/>
        <v>0</v>
      </c>
      <c r="Q105" s="286">
        <f t="shared" si="42"/>
        <v>0</v>
      </c>
      <c r="R105" s="286">
        <f t="shared" si="43"/>
        <v>0</v>
      </c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70"/>
      <c r="AF105" s="156" t="str">
        <f>ПланОО!AM105</f>
        <v/>
      </c>
      <c r="AG105" s="58"/>
      <c r="AH105" s="70">
        <f t="shared" si="33"/>
        <v>0</v>
      </c>
      <c r="AI105" s="70">
        <f t="shared" si="34"/>
        <v>0</v>
      </c>
      <c r="AJ105" s="70">
        <f t="shared" si="35"/>
        <v>0</v>
      </c>
    </row>
    <row r="106" spans="1:36" x14ac:dyDescent="0.25">
      <c r="A106" s="282" t="str">
        <f>Base!A106</f>
        <v>Б1.В.ДВ.10</v>
      </c>
      <c r="B106" s="283">
        <f>Base!B106</f>
        <v>0</v>
      </c>
      <c r="C106" s="285"/>
      <c r="D106" s="285"/>
      <c r="E106" s="285"/>
      <c r="F106" s="284">
        <f t="shared" ref="F106:F116" si="44">S106+W106+AA106</f>
        <v>0</v>
      </c>
      <c r="G106" s="286">
        <f>ПланОО!H106</f>
        <v>0</v>
      </c>
      <c r="H106" s="286">
        <f>ПланОО!I106</f>
        <v>0</v>
      </c>
      <c r="I106" s="286">
        <f>ПланОО!J106</f>
        <v>0</v>
      </c>
      <c r="J106" s="286">
        <f>ПланОО!K106</f>
        <v>0</v>
      </c>
      <c r="K106" s="286">
        <f>ПланОО!L106</f>
        <v>0</v>
      </c>
      <c r="L106" s="286">
        <f>ПланОО!M106</f>
        <v>0</v>
      </c>
      <c r="M106" s="286">
        <f t="shared" ref="M106:M116" si="45">G106</f>
        <v>0</v>
      </c>
      <c r="N106" s="286">
        <f t="shared" ref="N106:N116" si="46">SUM(O106:Q106)</f>
        <v>0</v>
      </c>
      <c r="O106" s="286">
        <f t="shared" ref="O106:O116" si="47">T106+X106+AB106</f>
        <v>0</v>
      </c>
      <c r="P106" s="286">
        <f t="shared" ref="P106:P116" si="48">U106+Y106+AC106</f>
        <v>0</v>
      </c>
      <c r="Q106" s="286">
        <f t="shared" ref="Q106:Q116" si="49">V106+Z106+AD106</f>
        <v>0</v>
      </c>
      <c r="R106" s="286">
        <f t="shared" ref="R106:R116" si="50">M106-N106</f>
        <v>0</v>
      </c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70"/>
      <c r="AF106" s="156" t="str">
        <f>ПланОО!AM106</f>
        <v/>
      </c>
      <c r="AG106" s="58"/>
      <c r="AH106" s="70">
        <f t="shared" si="33"/>
        <v>0</v>
      </c>
      <c r="AI106" s="70">
        <f t="shared" si="34"/>
        <v>0</v>
      </c>
      <c r="AJ106" s="70">
        <f t="shared" si="35"/>
        <v>0</v>
      </c>
    </row>
    <row r="107" spans="1:36" x14ac:dyDescent="0.25">
      <c r="A107" s="282" t="str">
        <f>Base!A107</f>
        <v>Б1.В.ДВ.11</v>
      </c>
      <c r="B107" s="283">
        <f>Base!B107</f>
        <v>0</v>
      </c>
      <c r="C107" s="285"/>
      <c r="D107" s="285"/>
      <c r="E107" s="285"/>
      <c r="F107" s="284">
        <f t="shared" si="44"/>
        <v>0</v>
      </c>
      <c r="G107" s="286">
        <f>ПланОО!H107</f>
        <v>0</v>
      </c>
      <c r="H107" s="286">
        <f>ПланОО!I107</f>
        <v>0</v>
      </c>
      <c r="I107" s="286">
        <f>ПланОО!J107</f>
        <v>0</v>
      </c>
      <c r="J107" s="286">
        <f>ПланОО!K107</f>
        <v>0</v>
      </c>
      <c r="K107" s="286">
        <f>ПланОО!L107</f>
        <v>0</v>
      </c>
      <c r="L107" s="286">
        <f>ПланОО!M107</f>
        <v>0</v>
      </c>
      <c r="M107" s="286">
        <f t="shared" si="45"/>
        <v>0</v>
      </c>
      <c r="N107" s="286">
        <f t="shared" si="46"/>
        <v>0</v>
      </c>
      <c r="O107" s="286">
        <f t="shared" si="47"/>
        <v>0</v>
      </c>
      <c r="P107" s="286">
        <f t="shared" si="48"/>
        <v>0</v>
      </c>
      <c r="Q107" s="286">
        <f t="shared" si="49"/>
        <v>0</v>
      </c>
      <c r="R107" s="286">
        <f t="shared" si="50"/>
        <v>0</v>
      </c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70"/>
      <c r="AF107" s="156" t="str">
        <f>ПланОО!AM107</f>
        <v/>
      </c>
      <c r="AG107" s="58"/>
      <c r="AH107" s="70">
        <f t="shared" ref="AH107:AH137" si="51">I107*$AJ$2</f>
        <v>0</v>
      </c>
      <c r="AI107" s="70">
        <f t="shared" ref="AI107:AI137" si="52">(J107+K107)*$AJ$2</f>
        <v>0</v>
      </c>
      <c r="AJ107" s="70">
        <f t="shared" ref="AJ107:AJ137" si="53">H107*$AJ$2</f>
        <v>0</v>
      </c>
    </row>
    <row r="108" spans="1:36" x14ac:dyDescent="0.25">
      <c r="A108" s="282" t="str">
        <f>Base!A108</f>
        <v>Б1.В.ДВ.12</v>
      </c>
      <c r="B108" s="283">
        <f>Base!B108</f>
        <v>0</v>
      </c>
      <c r="C108" s="285"/>
      <c r="D108" s="285"/>
      <c r="E108" s="285"/>
      <c r="F108" s="284">
        <f t="shared" si="44"/>
        <v>0</v>
      </c>
      <c r="G108" s="286">
        <f>ПланОО!H108</f>
        <v>0</v>
      </c>
      <c r="H108" s="286">
        <f>ПланОО!I108</f>
        <v>0</v>
      </c>
      <c r="I108" s="286">
        <f>ПланОО!J108</f>
        <v>0</v>
      </c>
      <c r="J108" s="286">
        <f>ПланОО!K108</f>
        <v>0</v>
      </c>
      <c r="K108" s="286">
        <f>ПланОО!L108</f>
        <v>0</v>
      </c>
      <c r="L108" s="286">
        <f>ПланОО!M108</f>
        <v>0</v>
      </c>
      <c r="M108" s="286">
        <f t="shared" si="45"/>
        <v>0</v>
      </c>
      <c r="N108" s="286">
        <f t="shared" si="46"/>
        <v>0</v>
      </c>
      <c r="O108" s="286">
        <f t="shared" si="47"/>
        <v>0</v>
      </c>
      <c r="P108" s="286">
        <f t="shared" si="48"/>
        <v>0</v>
      </c>
      <c r="Q108" s="286">
        <f t="shared" si="49"/>
        <v>0</v>
      </c>
      <c r="R108" s="286">
        <f t="shared" si="50"/>
        <v>0</v>
      </c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  <c r="AC108" s="285"/>
      <c r="AD108" s="285"/>
      <c r="AE108" s="70"/>
      <c r="AF108" s="156" t="str">
        <f>ПланОО!AM108</f>
        <v/>
      </c>
      <c r="AG108" s="58"/>
      <c r="AH108" s="70">
        <f t="shared" si="51"/>
        <v>0</v>
      </c>
      <c r="AI108" s="70">
        <f t="shared" si="52"/>
        <v>0</v>
      </c>
      <c r="AJ108" s="70">
        <f t="shared" si="53"/>
        <v>0</v>
      </c>
    </row>
    <row r="109" spans="1:36" x14ac:dyDescent="0.25">
      <c r="A109" s="282" t="str">
        <f>Base!A109</f>
        <v>Б1.В.ДВ.13</v>
      </c>
      <c r="B109" s="283">
        <f>Base!B109</f>
        <v>0</v>
      </c>
      <c r="C109" s="285"/>
      <c r="D109" s="285"/>
      <c r="E109" s="285"/>
      <c r="F109" s="284">
        <f t="shared" si="44"/>
        <v>0</v>
      </c>
      <c r="G109" s="286">
        <f>ПланОО!H109</f>
        <v>0</v>
      </c>
      <c r="H109" s="286">
        <f>ПланОО!I109</f>
        <v>0</v>
      </c>
      <c r="I109" s="286">
        <f>ПланОО!J109</f>
        <v>0</v>
      </c>
      <c r="J109" s="286">
        <f>ПланОО!K109</f>
        <v>0</v>
      </c>
      <c r="K109" s="286">
        <f>ПланОО!L109</f>
        <v>0</v>
      </c>
      <c r="L109" s="286">
        <f>ПланОО!M109</f>
        <v>0</v>
      </c>
      <c r="M109" s="286">
        <f t="shared" si="45"/>
        <v>0</v>
      </c>
      <c r="N109" s="286">
        <f t="shared" si="46"/>
        <v>0</v>
      </c>
      <c r="O109" s="286">
        <f t="shared" si="47"/>
        <v>0</v>
      </c>
      <c r="P109" s="286">
        <f t="shared" si="48"/>
        <v>0</v>
      </c>
      <c r="Q109" s="286">
        <f t="shared" si="49"/>
        <v>0</v>
      </c>
      <c r="R109" s="286">
        <f t="shared" si="50"/>
        <v>0</v>
      </c>
      <c r="S109" s="285"/>
      <c r="T109" s="285"/>
      <c r="U109" s="285"/>
      <c r="V109" s="285"/>
      <c r="W109" s="285"/>
      <c r="X109" s="285"/>
      <c r="Y109" s="285"/>
      <c r="Z109" s="285"/>
      <c r="AA109" s="285"/>
      <c r="AB109" s="285"/>
      <c r="AC109" s="285"/>
      <c r="AD109" s="285"/>
      <c r="AE109" s="70"/>
      <c r="AF109" s="156" t="str">
        <f>ПланОО!AM109</f>
        <v/>
      </c>
      <c r="AG109" s="58"/>
      <c r="AH109" s="70">
        <f t="shared" si="51"/>
        <v>0</v>
      </c>
      <c r="AI109" s="70">
        <f t="shared" si="52"/>
        <v>0</v>
      </c>
      <c r="AJ109" s="70">
        <f t="shared" si="53"/>
        <v>0</v>
      </c>
    </row>
    <row r="110" spans="1:36" x14ac:dyDescent="0.25">
      <c r="A110" s="282" t="str">
        <f>Base!A110</f>
        <v>Б1.В.ДВ.14</v>
      </c>
      <c r="B110" s="283">
        <f>Base!B110</f>
        <v>0</v>
      </c>
      <c r="C110" s="285"/>
      <c r="D110" s="285"/>
      <c r="E110" s="285"/>
      <c r="F110" s="284">
        <f t="shared" si="44"/>
        <v>0</v>
      </c>
      <c r="G110" s="286">
        <f>ПланОО!H110</f>
        <v>0</v>
      </c>
      <c r="H110" s="286">
        <f>ПланОО!I110</f>
        <v>0</v>
      </c>
      <c r="I110" s="286">
        <f>ПланОО!J110</f>
        <v>0</v>
      </c>
      <c r="J110" s="286">
        <f>ПланОО!K110</f>
        <v>0</v>
      </c>
      <c r="K110" s="286">
        <f>ПланОО!L110</f>
        <v>0</v>
      </c>
      <c r="L110" s="286">
        <f>ПланОО!M110</f>
        <v>0</v>
      </c>
      <c r="M110" s="286">
        <f t="shared" si="45"/>
        <v>0</v>
      </c>
      <c r="N110" s="286">
        <f t="shared" si="46"/>
        <v>0</v>
      </c>
      <c r="O110" s="286">
        <f t="shared" si="47"/>
        <v>0</v>
      </c>
      <c r="P110" s="286">
        <f t="shared" si="48"/>
        <v>0</v>
      </c>
      <c r="Q110" s="286">
        <f t="shared" si="49"/>
        <v>0</v>
      </c>
      <c r="R110" s="286">
        <f t="shared" si="50"/>
        <v>0</v>
      </c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70"/>
      <c r="AF110" s="156" t="str">
        <f>ПланОО!AM110</f>
        <v/>
      </c>
      <c r="AG110" s="58"/>
      <c r="AH110" s="70">
        <f t="shared" si="51"/>
        <v>0</v>
      </c>
      <c r="AI110" s="70">
        <f t="shared" si="52"/>
        <v>0</v>
      </c>
      <c r="AJ110" s="70">
        <f t="shared" si="53"/>
        <v>0</v>
      </c>
    </row>
    <row r="111" spans="1:36" x14ac:dyDescent="0.25">
      <c r="A111" s="282" t="str">
        <f>Base!A111</f>
        <v>Б1.В.ДВ.15</v>
      </c>
      <c r="B111" s="283">
        <f>Base!B111</f>
        <v>0</v>
      </c>
      <c r="C111" s="285"/>
      <c r="D111" s="285"/>
      <c r="E111" s="285"/>
      <c r="F111" s="284">
        <f t="shared" si="44"/>
        <v>0</v>
      </c>
      <c r="G111" s="286">
        <f>ПланОО!H111</f>
        <v>0</v>
      </c>
      <c r="H111" s="286">
        <f>ПланОО!I111</f>
        <v>0</v>
      </c>
      <c r="I111" s="286">
        <f>ПланОО!J111</f>
        <v>0</v>
      </c>
      <c r="J111" s="286">
        <f>ПланОО!K111</f>
        <v>0</v>
      </c>
      <c r="K111" s="286">
        <f>ПланОО!L111</f>
        <v>0</v>
      </c>
      <c r="L111" s="286">
        <f>ПланОО!M111</f>
        <v>0</v>
      </c>
      <c r="M111" s="286">
        <f t="shared" si="45"/>
        <v>0</v>
      </c>
      <c r="N111" s="286">
        <f t="shared" si="46"/>
        <v>0</v>
      </c>
      <c r="O111" s="286">
        <f t="shared" si="47"/>
        <v>0</v>
      </c>
      <c r="P111" s="286">
        <f t="shared" si="48"/>
        <v>0</v>
      </c>
      <c r="Q111" s="286">
        <f t="shared" si="49"/>
        <v>0</v>
      </c>
      <c r="R111" s="286">
        <f t="shared" si="50"/>
        <v>0</v>
      </c>
      <c r="S111" s="285"/>
      <c r="T111" s="285"/>
      <c r="U111" s="285"/>
      <c r="V111" s="285"/>
      <c r="W111" s="285"/>
      <c r="X111" s="285"/>
      <c r="Y111" s="285"/>
      <c r="Z111" s="285"/>
      <c r="AA111" s="285"/>
      <c r="AB111" s="285"/>
      <c r="AC111" s="285"/>
      <c r="AD111" s="285"/>
      <c r="AE111" s="70"/>
      <c r="AF111" s="156" t="str">
        <f>ПланОО!AM111</f>
        <v/>
      </c>
      <c r="AG111" s="58"/>
      <c r="AH111" s="70">
        <f t="shared" si="51"/>
        <v>0</v>
      </c>
      <c r="AI111" s="70">
        <f t="shared" si="52"/>
        <v>0</v>
      </c>
      <c r="AJ111" s="70">
        <f t="shared" si="53"/>
        <v>0</v>
      </c>
    </row>
    <row r="112" spans="1:36" x14ac:dyDescent="0.25">
      <c r="A112" s="282" t="str">
        <f>Base!A112</f>
        <v>Б1.В.ДВ.16</v>
      </c>
      <c r="B112" s="283">
        <f>Base!B112</f>
        <v>0</v>
      </c>
      <c r="C112" s="285"/>
      <c r="D112" s="285"/>
      <c r="E112" s="285"/>
      <c r="F112" s="284">
        <f t="shared" si="44"/>
        <v>0</v>
      </c>
      <c r="G112" s="286">
        <f>ПланОО!H112</f>
        <v>0</v>
      </c>
      <c r="H112" s="286">
        <f>ПланОО!I112</f>
        <v>0</v>
      </c>
      <c r="I112" s="286">
        <f>ПланОО!J112</f>
        <v>0</v>
      </c>
      <c r="J112" s="286">
        <f>ПланОО!K112</f>
        <v>0</v>
      </c>
      <c r="K112" s="286">
        <f>ПланОО!L112</f>
        <v>0</v>
      </c>
      <c r="L112" s="286">
        <f>ПланОО!M112</f>
        <v>0</v>
      </c>
      <c r="M112" s="286">
        <f t="shared" si="45"/>
        <v>0</v>
      </c>
      <c r="N112" s="286">
        <f t="shared" si="46"/>
        <v>0</v>
      </c>
      <c r="O112" s="286">
        <f t="shared" si="47"/>
        <v>0</v>
      </c>
      <c r="P112" s="286">
        <f t="shared" si="48"/>
        <v>0</v>
      </c>
      <c r="Q112" s="286">
        <f t="shared" si="49"/>
        <v>0</v>
      </c>
      <c r="R112" s="286">
        <f t="shared" si="50"/>
        <v>0</v>
      </c>
      <c r="S112" s="285"/>
      <c r="T112" s="285"/>
      <c r="U112" s="285"/>
      <c r="V112" s="285"/>
      <c r="W112" s="285"/>
      <c r="X112" s="285"/>
      <c r="Y112" s="285"/>
      <c r="Z112" s="285"/>
      <c r="AA112" s="285"/>
      <c r="AB112" s="285"/>
      <c r="AC112" s="285"/>
      <c r="AD112" s="285"/>
      <c r="AE112" s="70"/>
      <c r="AF112" s="156" t="str">
        <f>ПланОО!AM112</f>
        <v/>
      </c>
      <c r="AG112" s="58"/>
      <c r="AH112" s="70">
        <f t="shared" si="51"/>
        <v>0</v>
      </c>
      <c r="AI112" s="70">
        <f t="shared" si="52"/>
        <v>0</v>
      </c>
      <c r="AJ112" s="70">
        <f t="shared" si="53"/>
        <v>0</v>
      </c>
    </row>
    <row r="113" spans="1:36" x14ac:dyDescent="0.25">
      <c r="A113" s="282" t="str">
        <f>Base!A113</f>
        <v>Б1.В.ДВ.17</v>
      </c>
      <c r="B113" s="283">
        <f>Base!B113</f>
        <v>0</v>
      </c>
      <c r="C113" s="285"/>
      <c r="D113" s="285"/>
      <c r="E113" s="285"/>
      <c r="F113" s="284">
        <f t="shared" si="44"/>
        <v>0</v>
      </c>
      <c r="G113" s="286">
        <f>ПланОО!H113</f>
        <v>0</v>
      </c>
      <c r="H113" s="286">
        <f>ПланОО!I113</f>
        <v>0</v>
      </c>
      <c r="I113" s="286">
        <f>ПланОО!J113</f>
        <v>0</v>
      </c>
      <c r="J113" s="286">
        <f>ПланОО!K113</f>
        <v>0</v>
      </c>
      <c r="K113" s="286">
        <f>ПланОО!L113</f>
        <v>0</v>
      </c>
      <c r="L113" s="286">
        <f>ПланОО!M113</f>
        <v>0</v>
      </c>
      <c r="M113" s="286">
        <f t="shared" si="45"/>
        <v>0</v>
      </c>
      <c r="N113" s="286">
        <f t="shared" si="46"/>
        <v>0</v>
      </c>
      <c r="O113" s="286">
        <f t="shared" si="47"/>
        <v>0</v>
      </c>
      <c r="P113" s="286">
        <f t="shared" si="48"/>
        <v>0</v>
      </c>
      <c r="Q113" s="286">
        <f t="shared" si="49"/>
        <v>0</v>
      </c>
      <c r="R113" s="286">
        <f t="shared" si="50"/>
        <v>0</v>
      </c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285"/>
      <c r="AE113" s="70"/>
      <c r="AF113" s="156" t="str">
        <f>ПланОО!AM113</f>
        <v/>
      </c>
      <c r="AG113" s="58"/>
      <c r="AH113" s="70">
        <f t="shared" si="51"/>
        <v>0</v>
      </c>
      <c r="AI113" s="70">
        <f t="shared" si="52"/>
        <v>0</v>
      </c>
      <c r="AJ113" s="70">
        <f t="shared" si="53"/>
        <v>0</v>
      </c>
    </row>
    <row r="114" spans="1:36" x14ac:dyDescent="0.25">
      <c r="A114" s="282" t="str">
        <f>Base!A114</f>
        <v>Б1.В.ДВ.18</v>
      </c>
      <c r="B114" s="283">
        <f>Base!B114</f>
        <v>0</v>
      </c>
      <c r="C114" s="285"/>
      <c r="D114" s="285"/>
      <c r="E114" s="285"/>
      <c r="F114" s="284">
        <f t="shared" si="44"/>
        <v>0</v>
      </c>
      <c r="G114" s="286">
        <f>ПланОО!H114</f>
        <v>0</v>
      </c>
      <c r="H114" s="286">
        <f>ПланОО!I114</f>
        <v>0</v>
      </c>
      <c r="I114" s="286">
        <f>ПланОО!J114</f>
        <v>0</v>
      </c>
      <c r="J114" s="286">
        <f>ПланОО!K114</f>
        <v>0</v>
      </c>
      <c r="K114" s="286">
        <f>ПланОО!L114</f>
        <v>0</v>
      </c>
      <c r="L114" s="286">
        <f>ПланОО!M114</f>
        <v>0</v>
      </c>
      <c r="M114" s="286">
        <f t="shared" si="45"/>
        <v>0</v>
      </c>
      <c r="N114" s="286">
        <f t="shared" si="46"/>
        <v>0</v>
      </c>
      <c r="O114" s="286">
        <f t="shared" si="47"/>
        <v>0</v>
      </c>
      <c r="P114" s="286">
        <f t="shared" si="48"/>
        <v>0</v>
      </c>
      <c r="Q114" s="286">
        <f t="shared" si="49"/>
        <v>0</v>
      </c>
      <c r="R114" s="286">
        <f t="shared" si="50"/>
        <v>0</v>
      </c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5"/>
      <c r="AE114" s="70"/>
      <c r="AF114" s="156" t="str">
        <f>ПланОО!AM114</f>
        <v/>
      </c>
      <c r="AG114" s="58"/>
      <c r="AH114" s="70">
        <f t="shared" si="51"/>
        <v>0</v>
      </c>
      <c r="AI114" s="70">
        <f t="shared" si="52"/>
        <v>0</v>
      </c>
      <c r="AJ114" s="70">
        <f t="shared" si="53"/>
        <v>0</v>
      </c>
    </row>
    <row r="115" spans="1:36" x14ac:dyDescent="0.25">
      <c r="A115" s="282" t="str">
        <f>Base!A115</f>
        <v>Б1.В.ДВ.19</v>
      </c>
      <c r="B115" s="283">
        <f>Base!B115</f>
        <v>0</v>
      </c>
      <c r="C115" s="285"/>
      <c r="D115" s="285"/>
      <c r="E115" s="285"/>
      <c r="F115" s="284">
        <f t="shared" si="44"/>
        <v>0</v>
      </c>
      <c r="G115" s="286">
        <f>ПланОО!H115</f>
        <v>0</v>
      </c>
      <c r="H115" s="286">
        <f>ПланОО!I115</f>
        <v>0</v>
      </c>
      <c r="I115" s="286">
        <f>ПланОО!J115</f>
        <v>0</v>
      </c>
      <c r="J115" s="286">
        <f>ПланОО!K115</f>
        <v>0</v>
      </c>
      <c r="K115" s="286">
        <f>ПланОО!L115</f>
        <v>0</v>
      </c>
      <c r="L115" s="286">
        <f>ПланОО!M115</f>
        <v>0</v>
      </c>
      <c r="M115" s="286">
        <f t="shared" si="45"/>
        <v>0</v>
      </c>
      <c r="N115" s="286">
        <f t="shared" si="46"/>
        <v>0</v>
      </c>
      <c r="O115" s="286">
        <f t="shared" si="47"/>
        <v>0</v>
      </c>
      <c r="P115" s="286">
        <f t="shared" si="48"/>
        <v>0</v>
      </c>
      <c r="Q115" s="286">
        <f t="shared" si="49"/>
        <v>0</v>
      </c>
      <c r="R115" s="286">
        <f t="shared" si="50"/>
        <v>0</v>
      </c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70"/>
      <c r="AF115" s="156" t="str">
        <f>ПланОО!AM115</f>
        <v/>
      </c>
      <c r="AG115" s="58"/>
      <c r="AH115" s="70">
        <f t="shared" si="51"/>
        <v>0</v>
      </c>
      <c r="AI115" s="70">
        <f t="shared" si="52"/>
        <v>0</v>
      </c>
      <c r="AJ115" s="70">
        <f t="shared" si="53"/>
        <v>0</v>
      </c>
    </row>
    <row r="116" spans="1:36" x14ac:dyDescent="0.25">
      <c r="A116" s="282" t="str">
        <f>Base!A116</f>
        <v>Б1.В.ДВ.20</v>
      </c>
      <c r="B116" s="283">
        <f>Base!B116</f>
        <v>0</v>
      </c>
      <c r="C116" s="285"/>
      <c r="D116" s="285"/>
      <c r="E116" s="285"/>
      <c r="F116" s="284">
        <f t="shared" si="44"/>
        <v>0</v>
      </c>
      <c r="G116" s="286">
        <f>ПланОО!H116</f>
        <v>0</v>
      </c>
      <c r="H116" s="286">
        <f>ПланОО!I116</f>
        <v>0</v>
      </c>
      <c r="I116" s="286">
        <f>ПланОО!J116</f>
        <v>0</v>
      </c>
      <c r="J116" s="286">
        <f>ПланОО!K116</f>
        <v>0</v>
      </c>
      <c r="K116" s="286">
        <f>ПланОО!L116</f>
        <v>0</v>
      </c>
      <c r="L116" s="286">
        <f>ПланОО!M116</f>
        <v>0</v>
      </c>
      <c r="M116" s="286">
        <f t="shared" si="45"/>
        <v>0</v>
      </c>
      <c r="N116" s="286">
        <f t="shared" si="46"/>
        <v>0</v>
      </c>
      <c r="O116" s="286">
        <f t="shared" si="47"/>
        <v>0</v>
      </c>
      <c r="P116" s="286">
        <f t="shared" si="48"/>
        <v>0</v>
      </c>
      <c r="Q116" s="286">
        <f t="shared" si="49"/>
        <v>0</v>
      </c>
      <c r="R116" s="286">
        <f t="shared" si="50"/>
        <v>0</v>
      </c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70"/>
      <c r="AF116" s="156" t="str">
        <f>ПланОО!AM116</f>
        <v/>
      </c>
      <c r="AG116" s="58"/>
      <c r="AH116" s="70">
        <f t="shared" si="51"/>
        <v>0</v>
      </c>
      <c r="AI116" s="70">
        <f t="shared" si="52"/>
        <v>0</v>
      </c>
      <c r="AJ116" s="70">
        <f t="shared" si="53"/>
        <v>0</v>
      </c>
    </row>
    <row r="117" spans="1:36" ht="2.1" customHeight="1" x14ac:dyDescent="0.25">
      <c r="A117" s="399"/>
      <c r="B117" s="399"/>
    </row>
    <row r="118" spans="1:36" ht="2.1" customHeight="1" x14ac:dyDescent="0.25">
      <c r="A118" s="394"/>
      <c r="B118" s="394"/>
    </row>
    <row r="119" spans="1:36" ht="2.1" customHeight="1" thickBot="1" x14ac:dyDescent="0.3">
      <c r="A119" s="394"/>
      <c r="B119" s="394"/>
    </row>
    <row r="120" spans="1:36" ht="36" customHeight="1" thickBot="1" x14ac:dyDescent="0.3">
      <c r="A120" s="375" t="str">
        <f>ПланОО!A120</f>
        <v>Блок 2 «Практики, в том числе научно-исследовательская работа (НИР)». Вариативная часть</v>
      </c>
      <c r="B120" s="375"/>
      <c r="C120" s="294"/>
      <c r="D120" s="294"/>
      <c r="E120" s="294"/>
      <c r="F120" s="295">
        <f t="shared" ref="F120:AD120" si="54">SUM(F121:F129)</f>
        <v>0</v>
      </c>
      <c r="G120" s="295">
        <f t="shared" si="54"/>
        <v>1728</v>
      </c>
      <c r="H120" s="295">
        <f t="shared" si="54"/>
        <v>0</v>
      </c>
      <c r="I120" s="295">
        <f t="shared" si="54"/>
        <v>0</v>
      </c>
      <c r="J120" s="295">
        <f t="shared" si="54"/>
        <v>0</v>
      </c>
      <c r="K120" s="295">
        <f t="shared" si="54"/>
        <v>0</v>
      </c>
      <c r="L120" s="295">
        <f t="shared" si="54"/>
        <v>1728</v>
      </c>
      <c r="M120" s="295">
        <f t="shared" si="54"/>
        <v>1728</v>
      </c>
      <c r="N120" s="295">
        <f t="shared" si="54"/>
        <v>0</v>
      </c>
      <c r="O120" s="295">
        <f t="shared" si="54"/>
        <v>0</v>
      </c>
      <c r="P120" s="295">
        <f t="shared" si="54"/>
        <v>0</v>
      </c>
      <c r="Q120" s="295">
        <f t="shared" si="54"/>
        <v>0</v>
      </c>
      <c r="R120" s="295">
        <f t="shared" si="54"/>
        <v>1728</v>
      </c>
      <c r="S120" s="295">
        <f t="shared" si="54"/>
        <v>0</v>
      </c>
      <c r="T120" s="295">
        <f t="shared" si="54"/>
        <v>0</v>
      </c>
      <c r="U120" s="295">
        <f t="shared" si="54"/>
        <v>0</v>
      </c>
      <c r="V120" s="295">
        <f t="shared" si="54"/>
        <v>0</v>
      </c>
      <c r="W120" s="295">
        <f t="shared" si="54"/>
        <v>0</v>
      </c>
      <c r="X120" s="295">
        <f t="shared" si="54"/>
        <v>0</v>
      </c>
      <c r="Y120" s="295">
        <f t="shared" si="54"/>
        <v>0</v>
      </c>
      <c r="Z120" s="295">
        <f t="shared" si="54"/>
        <v>0</v>
      </c>
      <c r="AA120" s="295">
        <f t="shared" si="54"/>
        <v>0</v>
      </c>
      <c r="AB120" s="295">
        <f t="shared" si="54"/>
        <v>0</v>
      </c>
      <c r="AC120" s="295">
        <f t="shared" si="54"/>
        <v>0</v>
      </c>
      <c r="AD120" s="295">
        <f t="shared" si="54"/>
        <v>0</v>
      </c>
      <c r="AE120" s="70"/>
      <c r="AF120" s="156"/>
      <c r="AG120" s="58"/>
      <c r="AH120" s="70">
        <f>I120*$AJ$2</f>
        <v>0</v>
      </c>
      <c r="AI120" s="70">
        <f>(J120+K120)*$AJ$2</f>
        <v>0</v>
      </c>
      <c r="AJ120" s="70">
        <f>H120*$AJ$2</f>
        <v>0</v>
      </c>
    </row>
    <row r="121" spans="1:36" x14ac:dyDescent="0.25">
      <c r="A121" s="287" t="str">
        <f>Base!A121</f>
        <v>Б2.1</v>
      </c>
      <c r="B121" s="288" t="str">
        <f>Base!B121</f>
        <v>Научно-исследовательская работа (НИР)</v>
      </c>
      <c r="C121" s="289"/>
      <c r="D121" s="289"/>
      <c r="E121" s="289"/>
      <c r="F121" s="290">
        <f>S121+W121+AA121</f>
        <v>0</v>
      </c>
      <c r="G121" s="291">
        <f>ПланОО!H121</f>
        <v>540</v>
      </c>
      <c r="H121" s="291">
        <f>ПланОО!I121</f>
        <v>0</v>
      </c>
      <c r="I121" s="291">
        <f>ПланОО!J121</f>
        <v>0</v>
      </c>
      <c r="J121" s="291">
        <f>ПланОО!K121</f>
        <v>0</v>
      </c>
      <c r="K121" s="291">
        <f>ПланОО!L121</f>
        <v>0</v>
      </c>
      <c r="L121" s="291">
        <f>ПланОО!M121</f>
        <v>540</v>
      </c>
      <c r="M121" s="291">
        <f>G121</f>
        <v>540</v>
      </c>
      <c r="N121" s="291">
        <f>SUM(O121:Q121)</f>
        <v>0</v>
      </c>
      <c r="O121" s="291">
        <f>T121+X121+AB121</f>
        <v>0</v>
      </c>
      <c r="P121" s="291">
        <f>U121+Y121+AC121</f>
        <v>0</v>
      </c>
      <c r="Q121" s="291">
        <f>V121+Z121+AD121</f>
        <v>0</v>
      </c>
      <c r="R121" s="291">
        <f>M121-N121</f>
        <v>540</v>
      </c>
      <c r="S121" s="289"/>
      <c r="T121" s="289"/>
      <c r="U121" s="289"/>
      <c r="V121" s="289"/>
      <c r="W121" s="289"/>
      <c r="X121" s="289"/>
      <c r="Y121" s="289"/>
      <c r="Z121" s="289"/>
      <c r="AA121" s="289"/>
      <c r="AB121" s="289"/>
      <c r="AC121" s="289"/>
      <c r="AD121" s="289"/>
      <c r="AE121" s="70"/>
      <c r="AF121" s="156" t="str">
        <f>ПланОО!AM121</f>
        <v/>
      </c>
      <c r="AG121" s="58"/>
      <c r="AH121" s="70">
        <f t="shared" si="51"/>
        <v>0</v>
      </c>
      <c r="AI121" s="70">
        <f t="shared" si="52"/>
        <v>0</v>
      </c>
      <c r="AJ121" s="70">
        <f t="shared" si="53"/>
        <v>0</v>
      </c>
    </row>
    <row r="122" spans="1:36" x14ac:dyDescent="0.25">
      <c r="A122" s="282" t="str">
        <f>Base!A122</f>
        <v>Б2.2</v>
      </c>
      <c r="B122" s="283" t="str">
        <f>Base!B122</f>
        <v>P2</v>
      </c>
      <c r="C122" s="285"/>
      <c r="D122" s="285"/>
      <c r="E122" s="285"/>
      <c r="F122" s="284">
        <f t="shared" ref="F122:F129" si="55">S122+W122+AA122</f>
        <v>0</v>
      </c>
      <c r="G122" s="286">
        <f>ПланОО!H122</f>
        <v>108</v>
      </c>
      <c r="H122" s="286">
        <f>ПланОО!I122</f>
        <v>0</v>
      </c>
      <c r="I122" s="286">
        <f>ПланОО!J122</f>
        <v>0</v>
      </c>
      <c r="J122" s="286">
        <f>ПланОО!K122</f>
        <v>0</v>
      </c>
      <c r="K122" s="286">
        <f>ПланОО!L122</f>
        <v>0</v>
      </c>
      <c r="L122" s="286">
        <f>ПланОО!M122</f>
        <v>108</v>
      </c>
      <c r="M122" s="286">
        <f t="shared" ref="M122:M129" si="56">G122</f>
        <v>108</v>
      </c>
      <c r="N122" s="286">
        <f t="shared" ref="N122:N129" si="57">SUM(O122:Q122)</f>
        <v>0</v>
      </c>
      <c r="O122" s="286">
        <f t="shared" ref="O122:O129" si="58">T122+X122+AB122</f>
        <v>0</v>
      </c>
      <c r="P122" s="286">
        <f t="shared" ref="P122:P129" si="59">U122+Y122+AC122</f>
        <v>0</v>
      </c>
      <c r="Q122" s="286">
        <f t="shared" ref="Q122:Q129" si="60">V122+Z122+AD122</f>
        <v>0</v>
      </c>
      <c r="R122" s="286">
        <f t="shared" ref="R122:R129" si="61">M122-N122</f>
        <v>108</v>
      </c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70"/>
      <c r="AF122" s="156" t="str">
        <f>ПланОО!AM122</f>
        <v/>
      </c>
      <c r="AG122" s="58"/>
      <c r="AH122" s="70">
        <f t="shared" si="51"/>
        <v>0</v>
      </c>
      <c r="AI122" s="70">
        <f t="shared" si="52"/>
        <v>0</v>
      </c>
      <c r="AJ122" s="70">
        <f t="shared" si="53"/>
        <v>0</v>
      </c>
    </row>
    <row r="123" spans="1:36" x14ac:dyDescent="0.25">
      <c r="A123" s="282" t="str">
        <f>Base!A123</f>
        <v>Б2.3</v>
      </c>
      <c r="B123" s="283" t="str">
        <f>Base!B123</f>
        <v>P3</v>
      </c>
      <c r="C123" s="285"/>
      <c r="D123" s="285"/>
      <c r="E123" s="285"/>
      <c r="F123" s="284">
        <f t="shared" si="55"/>
        <v>0</v>
      </c>
      <c r="G123" s="286">
        <f>ПланОО!H123</f>
        <v>216</v>
      </c>
      <c r="H123" s="286">
        <f>ПланОО!I123</f>
        <v>0</v>
      </c>
      <c r="I123" s="286">
        <f>ПланОО!J123</f>
        <v>0</v>
      </c>
      <c r="J123" s="286">
        <f>ПланОО!K123</f>
        <v>0</v>
      </c>
      <c r="K123" s="286">
        <f>ПланОО!L123</f>
        <v>0</v>
      </c>
      <c r="L123" s="286">
        <f>ПланОО!M123</f>
        <v>216</v>
      </c>
      <c r="M123" s="286">
        <f t="shared" si="56"/>
        <v>216</v>
      </c>
      <c r="N123" s="286">
        <f t="shared" si="57"/>
        <v>0</v>
      </c>
      <c r="O123" s="286">
        <f t="shared" si="58"/>
        <v>0</v>
      </c>
      <c r="P123" s="286">
        <f t="shared" si="59"/>
        <v>0</v>
      </c>
      <c r="Q123" s="286">
        <f t="shared" si="60"/>
        <v>0</v>
      </c>
      <c r="R123" s="286">
        <f t="shared" si="61"/>
        <v>216</v>
      </c>
      <c r="S123" s="285"/>
      <c r="T123" s="285"/>
      <c r="U123" s="285"/>
      <c r="V123" s="285"/>
      <c r="W123" s="285"/>
      <c r="X123" s="285"/>
      <c r="Y123" s="285"/>
      <c r="Z123" s="285"/>
      <c r="AA123" s="285"/>
      <c r="AB123" s="285"/>
      <c r="AC123" s="285"/>
      <c r="AD123" s="285"/>
      <c r="AE123" s="70"/>
      <c r="AF123" s="156" t="str">
        <f>ПланОО!AM123</f>
        <v/>
      </c>
      <c r="AG123" s="58"/>
      <c r="AH123" s="70">
        <f t="shared" si="51"/>
        <v>0</v>
      </c>
      <c r="AI123" s="70">
        <f t="shared" si="52"/>
        <v>0</v>
      </c>
      <c r="AJ123" s="70">
        <f t="shared" si="53"/>
        <v>0</v>
      </c>
    </row>
    <row r="124" spans="1:36" x14ac:dyDescent="0.25">
      <c r="A124" s="282" t="str">
        <f>Base!A124</f>
        <v>Б2.4</v>
      </c>
      <c r="B124" s="283" t="str">
        <f>Base!B124</f>
        <v>P4</v>
      </c>
      <c r="C124" s="285"/>
      <c r="D124" s="285"/>
      <c r="E124" s="285"/>
      <c r="F124" s="284">
        <f t="shared" si="55"/>
        <v>0</v>
      </c>
      <c r="G124" s="286">
        <f>ПланОО!H124</f>
        <v>216</v>
      </c>
      <c r="H124" s="286">
        <f>ПланОО!I124</f>
        <v>0</v>
      </c>
      <c r="I124" s="286">
        <f>ПланОО!J124</f>
        <v>0</v>
      </c>
      <c r="J124" s="286">
        <f>ПланОО!K124</f>
        <v>0</v>
      </c>
      <c r="K124" s="286">
        <f>ПланОО!L124</f>
        <v>0</v>
      </c>
      <c r="L124" s="286">
        <f>ПланОО!M124</f>
        <v>216</v>
      </c>
      <c r="M124" s="286">
        <f t="shared" si="56"/>
        <v>216</v>
      </c>
      <c r="N124" s="286">
        <f t="shared" si="57"/>
        <v>0</v>
      </c>
      <c r="O124" s="286">
        <f t="shared" si="58"/>
        <v>0</v>
      </c>
      <c r="P124" s="286">
        <f t="shared" si="59"/>
        <v>0</v>
      </c>
      <c r="Q124" s="286">
        <f t="shared" si="60"/>
        <v>0</v>
      </c>
      <c r="R124" s="286">
        <f t="shared" si="61"/>
        <v>216</v>
      </c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70"/>
      <c r="AF124" s="156" t="str">
        <f>ПланОО!AM124</f>
        <v/>
      </c>
      <c r="AG124" s="58"/>
      <c r="AH124" s="70">
        <f t="shared" si="51"/>
        <v>0</v>
      </c>
      <c r="AI124" s="70">
        <f t="shared" si="52"/>
        <v>0</v>
      </c>
      <c r="AJ124" s="70">
        <f t="shared" si="53"/>
        <v>0</v>
      </c>
    </row>
    <row r="125" spans="1:36" x14ac:dyDescent="0.25">
      <c r="A125" s="282" t="str">
        <f>Base!A125</f>
        <v>Б2.5</v>
      </c>
      <c r="B125" s="283" t="str">
        <f>Base!B125</f>
        <v>P5</v>
      </c>
      <c r="C125" s="285"/>
      <c r="D125" s="285"/>
      <c r="E125" s="285"/>
      <c r="F125" s="284">
        <f t="shared" si="55"/>
        <v>0</v>
      </c>
      <c r="G125" s="286">
        <f>ПланОО!H125</f>
        <v>216</v>
      </c>
      <c r="H125" s="286">
        <f>ПланОО!I125</f>
        <v>0</v>
      </c>
      <c r="I125" s="286">
        <f>ПланОО!J125</f>
        <v>0</v>
      </c>
      <c r="J125" s="286">
        <f>ПланОО!K125</f>
        <v>0</v>
      </c>
      <c r="K125" s="286">
        <f>ПланОО!L125</f>
        <v>0</v>
      </c>
      <c r="L125" s="286">
        <f>ПланОО!M125</f>
        <v>216</v>
      </c>
      <c r="M125" s="286">
        <f t="shared" si="56"/>
        <v>216</v>
      </c>
      <c r="N125" s="286">
        <f t="shared" si="57"/>
        <v>0</v>
      </c>
      <c r="O125" s="286">
        <f t="shared" si="58"/>
        <v>0</v>
      </c>
      <c r="P125" s="286">
        <f t="shared" si="59"/>
        <v>0</v>
      </c>
      <c r="Q125" s="286">
        <f t="shared" si="60"/>
        <v>0</v>
      </c>
      <c r="R125" s="286">
        <f t="shared" si="61"/>
        <v>216</v>
      </c>
      <c r="S125" s="285"/>
      <c r="T125" s="285"/>
      <c r="U125" s="285"/>
      <c r="V125" s="285"/>
      <c r="W125" s="285"/>
      <c r="X125" s="285"/>
      <c r="Y125" s="285"/>
      <c r="Z125" s="285"/>
      <c r="AA125" s="285"/>
      <c r="AB125" s="285"/>
      <c r="AC125" s="285"/>
      <c r="AD125" s="285"/>
      <c r="AE125" s="70"/>
      <c r="AF125" s="156" t="str">
        <f>ПланОО!AM125</f>
        <v/>
      </c>
      <c r="AG125" s="58"/>
      <c r="AH125" s="70">
        <f t="shared" si="51"/>
        <v>0</v>
      </c>
      <c r="AI125" s="70">
        <f t="shared" si="52"/>
        <v>0</v>
      </c>
      <c r="AJ125" s="70">
        <f t="shared" si="53"/>
        <v>0</v>
      </c>
    </row>
    <row r="126" spans="1:36" x14ac:dyDescent="0.25">
      <c r="A126" s="282" t="str">
        <f>Base!A126</f>
        <v>Б2.6</v>
      </c>
      <c r="B126" s="283">
        <f>Base!B126</f>
        <v>0</v>
      </c>
      <c r="C126" s="285"/>
      <c r="D126" s="285"/>
      <c r="E126" s="285"/>
      <c r="F126" s="284">
        <f t="shared" si="55"/>
        <v>0</v>
      </c>
      <c r="G126" s="286">
        <f>ПланОО!H126</f>
        <v>0</v>
      </c>
      <c r="H126" s="286">
        <f>ПланОО!I126</f>
        <v>0</v>
      </c>
      <c r="I126" s="286">
        <f>ПланОО!J126</f>
        <v>0</v>
      </c>
      <c r="J126" s="286">
        <f>ПланОО!K126</f>
        <v>0</v>
      </c>
      <c r="K126" s="286">
        <f>ПланОО!L126</f>
        <v>0</v>
      </c>
      <c r="L126" s="286">
        <f>ПланОО!M126</f>
        <v>0</v>
      </c>
      <c r="M126" s="286">
        <f t="shared" si="56"/>
        <v>0</v>
      </c>
      <c r="N126" s="286">
        <f t="shared" si="57"/>
        <v>0</v>
      </c>
      <c r="O126" s="286">
        <f t="shared" si="58"/>
        <v>0</v>
      </c>
      <c r="P126" s="286">
        <f t="shared" si="59"/>
        <v>0</v>
      </c>
      <c r="Q126" s="286">
        <f t="shared" si="60"/>
        <v>0</v>
      </c>
      <c r="R126" s="286">
        <f t="shared" si="61"/>
        <v>0</v>
      </c>
      <c r="S126" s="285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70"/>
      <c r="AF126" s="156" t="str">
        <f>ПланОО!AM126</f>
        <v/>
      </c>
      <c r="AG126" s="58"/>
      <c r="AH126" s="70">
        <f t="shared" si="51"/>
        <v>0</v>
      </c>
      <c r="AI126" s="70">
        <f t="shared" si="52"/>
        <v>0</v>
      </c>
      <c r="AJ126" s="70">
        <f t="shared" si="53"/>
        <v>0</v>
      </c>
    </row>
    <row r="127" spans="1:36" x14ac:dyDescent="0.25">
      <c r="A127" s="282" t="str">
        <f>Base!A127</f>
        <v>Б2.7</v>
      </c>
      <c r="B127" s="283">
        <f>Base!B127</f>
        <v>0</v>
      </c>
      <c r="C127" s="285"/>
      <c r="D127" s="285"/>
      <c r="E127" s="285"/>
      <c r="F127" s="284">
        <f t="shared" si="55"/>
        <v>0</v>
      </c>
      <c r="G127" s="286">
        <f>ПланОО!H127</f>
        <v>0</v>
      </c>
      <c r="H127" s="286">
        <f>ПланОО!I127</f>
        <v>0</v>
      </c>
      <c r="I127" s="286">
        <f>ПланОО!J127</f>
        <v>0</v>
      </c>
      <c r="J127" s="286">
        <f>ПланОО!K127</f>
        <v>0</v>
      </c>
      <c r="K127" s="286">
        <f>ПланОО!L127</f>
        <v>0</v>
      </c>
      <c r="L127" s="286">
        <f>ПланОО!M127</f>
        <v>0</v>
      </c>
      <c r="M127" s="286">
        <f t="shared" si="56"/>
        <v>0</v>
      </c>
      <c r="N127" s="286">
        <f t="shared" si="57"/>
        <v>0</v>
      </c>
      <c r="O127" s="286">
        <f t="shared" si="58"/>
        <v>0</v>
      </c>
      <c r="P127" s="286">
        <f t="shared" si="59"/>
        <v>0</v>
      </c>
      <c r="Q127" s="286">
        <f t="shared" si="60"/>
        <v>0</v>
      </c>
      <c r="R127" s="286">
        <f t="shared" si="61"/>
        <v>0</v>
      </c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285"/>
      <c r="AE127" s="70"/>
      <c r="AF127" s="156" t="str">
        <f>ПланОО!AM127</f>
        <v/>
      </c>
      <c r="AG127" s="58"/>
      <c r="AH127" s="70">
        <f t="shared" si="51"/>
        <v>0</v>
      </c>
      <c r="AI127" s="70">
        <f t="shared" si="52"/>
        <v>0</v>
      </c>
      <c r="AJ127" s="70">
        <f t="shared" si="53"/>
        <v>0</v>
      </c>
    </row>
    <row r="128" spans="1:36" x14ac:dyDescent="0.25">
      <c r="A128" s="282" t="str">
        <f>Base!A128</f>
        <v>Б2.8</v>
      </c>
      <c r="B128" s="283">
        <f>Base!B128</f>
        <v>0</v>
      </c>
      <c r="C128" s="285"/>
      <c r="D128" s="285"/>
      <c r="E128" s="285"/>
      <c r="F128" s="284">
        <f t="shared" si="55"/>
        <v>0</v>
      </c>
      <c r="G128" s="286">
        <f>ПланОО!H128</f>
        <v>0</v>
      </c>
      <c r="H128" s="286">
        <f>ПланОО!I128</f>
        <v>0</v>
      </c>
      <c r="I128" s="286">
        <f>ПланОО!J128</f>
        <v>0</v>
      </c>
      <c r="J128" s="286">
        <f>ПланОО!K128</f>
        <v>0</v>
      </c>
      <c r="K128" s="286">
        <f>ПланОО!L128</f>
        <v>0</v>
      </c>
      <c r="L128" s="286">
        <f>ПланОО!M128</f>
        <v>0</v>
      </c>
      <c r="M128" s="286">
        <f t="shared" si="56"/>
        <v>0</v>
      </c>
      <c r="N128" s="286">
        <f t="shared" si="57"/>
        <v>0</v>
      </c>
      <c r="O128" s="286">
        <f t="shared" si="58"/>
        <v>0</v>
      </c>
      <c r="P128" s="286">
        <f t="shared" si="59"/>
        <v>0</v>
      </c>
      <c r="Q128" s="286">
        <f t="shared" si="60"/>
        <v>0</v>
      </c>
      <c r="R128" s="286">
        <f t="shared" si="61"/>
        <v>0</v>
      </c>
      <c r="S128" s="285"/>
      <c r="T128" s="285"/>
      <c r="U128" s="285"/>
      <c r="V128" s="285"/>
      <c r="W128" s="285"/>
      <c r="X128" s="285"/>
      <c r="Y128" s="285"/>
      <c r="Z128" s="285"/>
      <c r="AA128" s="285"/>
      <c r="AB128" s="285"/>
      <c r="AC128" s="285"/>
      <c r="AD128" s="285"/>
      <c r="AE128" s="70"/>
      <c r="AF128" s="156" t="str">
        <f>ПланОО!AM128</f>
        <v/>
      </c>
      <c r="AG128" s="58"/>
      <c r="AH128" s="70">
        <f t="shared" si="51"/>
        <v>0</v>
      </c>
      <c r="AI128" s="70">
        <f t="shared" si="52"/>
        <v>0</v>
      </c>
      <c r="AJ128" s="70">
        <f t="shared" si="53"/>
        <v>0</v>
      </c>
    </row>
    <row r="129" spans="1:36" x14ac:dyDescent="0.25">
      <c r="A129" s="282" t="str">
        <f>Base!A129</f>
        <v>Б2.6</v>
      </c>
      <c r="B129" s="283" t="str">
        <f>Base!B129</f>
        <v>Преддипломная практика</v>
      </c>
      <c r="C129" s="285"/>
      <c r="D129" s="285"/>
      <c r="E129" s="285"/>
      <c r="F129" s="284">
        <f t="shared" si="55"/>
        <v>0</v>
      </c>
      <c r="G129" s="286">
        <f>ПланОО!H129</f>
        <v>432</v>
      </c>
      <c r="H129" s="286">
        <f>ПланОО!I129</f>
        <v>0</v>
      </c>
      <c r="I129" s="286">
        <f>ПланОО!J129</f>
        <v>0</v>
      </c>
      <c r="J129" s="286">
        <f>ПланОО!K129</f>
        <v>0</v>
      </c>
      <c r="K129" s="286">
        <f>ПланОО!L129</f>
        <v>0</v>
      </c>
      <c r="L129" s="286">
        <f>ПланОО!M129</f>
        <v>432</v>
      </c>
      <c r="M129" s="286">
        <f t="shared" si="56"/>
        <v>432</v>
      </c>
      <c r="N129" s="286">
        <f t="shared" si="57"/>
        <v>0</v>
      </c>
      <c r="O129" s="286">
        <f t="shared" si="58"/>
        <v>0</v>
      </c>
      <c r="P129" s="286">
        <f t="shared" si="59"/>
        <v>0</v>
      </c>
      <c r="Q129" s="286">
        <f t="shared" si="60"/>
        <v>0</v>
      </c>
      <c r="R129" s="286">
        <f t="shared" si="61"/>
        <v>432</v>
      </c>
      <c r="S129" s="285"/>
      <c r="T129" s="285"/>
      <c r="U129" s="285"/>
      <c r="V129" s="285"/>
      <c r="W129" s="285"/>
      <c r="X129" s="285"/>
      <c r="Y129" s="285"/>
      <c r="Z129" s="285"/>
      <c r="AA129" s="285"/>
      <c r="AB129" s="285"/>
      <c r="AC129" s="285"/>
      <c r="AD129" s="285"/>
      <c r="AE129" s="70"/>
      <c r="AF129" s="156" t="str">
        <f>ПланОО!AM129</f>
        <v/>
      </c>
      <c r="AG129" s="58"/>
      <c r="AH129" s="70">
        <f t="shared" si="51"/>
        <v>0</v>
      </c>
      <c r="AI129" s="70">
        <f t="shared" si="52"/>
        <v>0</v>
      </c>
      <c r="AJ129" s="70">
        <f t="shared" si="53"/>
        <v>0</v>
      </c>
    </row>
    <row r="130" spans="1:36" ht="3.95" customHeight="1" thickBot="1" x14ac:dyDescent="0.3">
      <c r="A130" s="394"/>
      <c r="B130" s="394"/>
    </row>
    <row r="131" spans="1:36" ht="15.75" thickBot="1" x14ac:dyDescent="0.3">
      <c r="A131" s="375" t="str">
        <f>"Блок "&amp;Base!A131</f>
        <v>Блок 3 «Государственная итоговая аттестация»</v>
      </c>
      <c r="B131" s="375"/>
      <c r="C131" s="294"/>
      <c r="D131" s="294"/>
      <c r="E131" s="294"/>
      <c r="F131" s="295">
        <f t="shared" ref="F131:AD131" si="62">SUM(F132:F135)</f>
        <v>0</v>
      </c>
      <c r="G131" s="295">
        <f t="shared" si="62"/>
        <v>216</v>
      </c>
      <c r="H131" s="295">
        <f t="shared" si="62"/>
        <v>0</v>
      </c>
      <c r="I131" s="295">
        <f t="shared" si="62"/>
        <v>0</v>
      </c>
      <c r="J131" s="295">
        <f t="shared" si="62"/>
        <v>0</v>
      </c>
      <c r="K131" s="295">
        <f t="shared" si="62"/>
        <v>0</v>
      </c>
      <c r="L131" s="295">
        <f t="shared" si="62"/>
        <v>216</v>
      </c>
      <c r="M131" s="295">
        <f t="shared" si="62"/>
        <v>216</v>
      </c>
      <c r="N131" s="295">
        <f t="shared" si="62"/>
        <v>0</v>
      </c>
      <c r="O131" s="295">
        <f t="shared" si="62"/>
        <v>0</v>
      </c>
      <c r="P131" s="295">
        <f t="shared" si="62"/>
        <v>0</v>
      </c>
      <c r="Q131" s="295">
        <f t="shared" si="62"/>
        <v>0</v>
      </c>
      <c r="R131" s="295">
        <f t="shared" si="62"/>
        <v>216</v>
      </c>
      <c r="S131" s="295">
        <f t="shared" si="62"/>
        <v>0</v>
      </c>
      <c r="T131" s="295">
        <f t="shared" si="62"/>
        <v>0</v>
      </c>
      <c r="U131" s="295">
        <f t="shared" si="62"/>
        <v>0</v>
      </c>
      <c r="V131" s="295">
        <f t="shared" si="62"/>
        <v>0</v>
      </c>
      <c r="W131" s="295">
        <f t="shared" si="62"/>
        <v>0</v>
      </c>
      <c r="X131" s="295">
        <f t="shared" si="62"/>
        <v>0</v>
      </c>
      <c r="Y131" s="295">
        <f t="shared" si="62"/>
        <v>0</v>
      </c>
      <c r="Z131" s="295">
        <f t="shared" si="62"/>
        <v>0</v>
      </c>
      <c r="AA131" s="295">
        <f t="shared" si="62"/>
        <v>0</v>
      </c>
      <c r="AB131" s="295">
        <f t="shared" si="62"/>
        <v>0</v>
      </c>
      <c r="AC131" s="295">
        <f t="shared" si="62"/>
        <v>0</v>
      </c>
      <c r="AD131" s="295">
        <f t="shared" si="62"/>
        <v>0</v>
      </c>
      <c r="AE131" s="70"/>
      <c r="AF131" s="159"/>
      <c r="AG131" s="58"/>
      <c r="AH131" s="70">
        <f>I131*$AJ$2</f>
        <v>0</v>
      </c>
      <c r="AI131" s="70">
        <f>(J131+K131)*$AJ$2</f>
        <v>0</v>
      </c>
      <c r="AJ131" s="70">
        <f>H131*$AJ$2</f>
        <v>0</v>
      </c>
    </row>
    <row r="132" spans="1:36" ht="22.5" x14ac:dyDescent="0.25">
      <c r="A132" s="287" t="str">
        <f>Base!A132</f>
        <v>Б3.1</v>
      </c>
      <c r="B132" s="288" t="str">
        <f>Base!B132</f>
        <v>Подготовка и защита выпускной квалификационной работы</v>
      </c>
      <c r="C132" s="289"/>
      <c r="D132" s="289"/>
      <c r="E132" s="289"/>
      <c r="F132" s="290">
        <f>S132+W132+AA132</f>
        <v>0</v>
      </c>
      <c r="G132" s="291">
        <f>ПланОО!H132</f>
        <v>216</v>
      </c>
      <c r="H132" s="291">
        <f>ПланОО!I132</f>
        <v>0</v>
      </c>
      <c r="I132" s="291">
        <f>ПланОО!J132</f>
        <v>0</v>
      </c>
      <c r="J132" s="291">
        <f>ПланОО!K132</f>
        <v>0</v>
      </c>
      <c r="K132" s="291">
        <f>ПланОО!L132</f>
        <v>0</v>
      </c>
      <c r="L132" s="291">
        <f>ПланОО!M132</f>
        <v>216</v>
      </c>
      <c r="M132" s="291">
        <f>G132</f>
        <v>216</v>
      </c>
      <c r="N132" s="291">
        <f>SUM(O132:Q132)</f>
        <v>0</v>
      </c>
      <c r="O132" s="291">
        <f t="shared" ref="O132:Q135" si="63">T132+X132+AB132</f>
        <v>0</v>
      </c>
      <c r="P132" s="291">
        <f t="shared" si="63"/>
        <v>0</v>
      </c>
      <c r="Q132" s="291">
        <f t="shared" si="63"/>
        <v>0</v>
      </c>
      <c r="R132" s="291">
        <f>M132-N132</f>
        <v>216</v>
      </c>
      <c r="S132" s="289"/>
      <c r="T132" s="289"/>
      <c r="U132" s="289"/>
      <c r="V132" s="289"/>
      <c r="W132" s="289"/>
      <c r="X132" s="289"/>
      <c r="Y132" s="289"/>
      <c r="Z132" s="289"/>
      <c r="AA132" s="289"/>
      <c r="AB132" s="289"/>
      <c r="AC132" s="289"/>
      <c r="AD132" s="289"/>
      <c r="AE132" s="70"/>
      <c r="AF132" s="156" t="str">
        <f>ПланОО!AM132</f>
        <v/>
      </c>
      <c r="AG132" s="58"/>
      <c r="AH132" s="70">
        <f t="shared" si="51"/>
        <v>0</v>
      </c>
      <c r="AI132" s="70">
        <f t="shared" si="52"/>
        <v>0</v>
      </c>
      <c r="AJ132" s="70">
        <f t="shared" si="53"/>
        <v>0</v>
      </c>
    </row>
    <row r="133" spans="1:36" x14ac:dyDescent="0.25">
      <c r="A133" s="282" t="str">
        <f>Base!A133</f>
        <v>Б3.2</v>
      </c>
      <c r="B133" s="283">
        <f>Base!B133</f>
        <v>0</v>
      </c>
      <c r="C133" s="285"/>
      <c r="D133" s="285"/>
      <c r="E133" s="285"/>
      <c r="F133" s="284">
        <f>S133+W133+AA133</f>
        <v>0</v>
      </c>
      <c r="G133" s="286">
        <f>ПланОО!H133</f>
        <v>0</v>
      </c>
      <c r="H133" s="286">
        <f>ПланОО!I133</f>
        <v>0</v>
      </c>
      <c r="I133" s="286">
        <f>ПланОО!J133</f>
        <v>0</v>
      </c>
      <c r="J133" s="286">
        <f>ПланОО!K133</f>
        <v>0</v>
      </c>
      <c r="K133" s="286">
        <f>ПланОО!L133</f>
        <v>0</v>
      </c>
      <c r="L133" s="286">
        <f>ПланОО!M133</f>
        <v>0</v>
      </c>
      <c r="M133" s="286">
        <f>G133</f>
        <v>0</v>
      </c>
      <c r="N133" s="286">
        <f>SUM(O133:Q133)</f>
        <v>0</v>
      </c>
      <c r="O133" s="286">
        <f t="shared" si="63"/>
        <v>0</v>
      </c>
      <c r="P133" s="286">
        <f t="shared" si="63"/>
        <v>0</v>
      </c>
      <c r="Q133" s="286">
        <f t="shared" si="63"/>
        <v>0</v>
      </c>
      <c r="R133" s="286">
        <f>M133-N133</f>
        <v>0</v>
      </c>
      <c r="S133" s="285"/>
      <c r="T133" s="285"/>
      <c r="U133" s="285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70"/>
      <c r="AF133" s="156" t="str">
        <f>ПланОО!AM133</f>
        <v/>
      </c>
      <c r="AG133" s="58"/>
      <c r="AH133" s="70">
        <f t="shared" si="51"/>
        <v>0</v>
      </c>
      <c r="AI133" s="70">
        <f t="shared" si="52"/>
        <v>0</v>
      </c>
      <c r="AJ133" s="70">
        <f t="shared" si="53"/>
        <v>0</v>
      </c>
    </row>
    <row r="134" spans="1:36" x14ac:dyDescent="0.25">
      <c r="A134" s="282" t="str">
        <f>Base!A134</f>
        <v>Б3.3</v>
      </c>
      <c r="B134" s="283">
        <f>Base!B134</f>
        <v>0</v>
      </c>
      <c r="C134" s="285"/>
      <c r="D134" s="285"/>
      <c r="E134" s="285"/>
      <c r="F134" s="284">
        <f>S134+W134+AA134</f>
        <v>0</v>
      </c>
      <c r="G134" s="286">
        <f>ПланОО!H134</f>
        <v>0</v>
      </c>
      <c r="H134" s="286">
        <f>ПланОО!I134</f>
        <v>0</v>
      </c>
      <c r="I134" s="286">
        <f>ПланОО!J134</f>
        <v>0</v>
      </c>
      <c r="J134" s="286">
        <f>ПланОО!K134</f>
        <v>0</v>
      </c>
      <c r="K134" s="286">
        <f>ПланОО!L134</f>
        <v>0</v>
      </c>
      <c r="L134" s="286">
        <f>ПланОО!M134</f>
        <v>0</v>
      </c>
      <c r="M134" s="286">
        <f>G134</f>
        <v>0</v>
      </c>
      <c r="N134" s="286">
        <f>SUM(O134:Q134)</f>
        <v>0</v>
      </c>
      <c r="O134" s="286">
        <f t="shared" si="63"/>
        <v>0</v>
      </c>
      <c r="P134" s="286">
        <f t="shared" si="63"/>
        <v>0</v>
      </c>
      <c r="Q134" s="286">
        <f t="shared" si="63"/>
        <v>0</v>
      </c>
      <c r="R134" s="286">
        <f>M134-N134</f>
        <v>0</v>
      </c>
      <c r="S134" s="285"/>
      <c r="T134" s="285"/>
      <c r="U134" s="285"/>
      <c r="V134" s="285"/>
      <c r="W134" s="285"/>
      <c r="X134" s="285"/>
      <c r="Y134" s="285"/>
      <c r="Z134" s="285"/>
      <c r="AA134" s="285"/>
      <c r="AB134" s="285"/>
      <c r="AC134" s="285"/>
      <c r="AD134" s="285"/>
      <c r="AE134" s="70"/>
      <c r="AF134" s="156" t="str">
        <f>ПланОО!AM134</f>
        <v/>
      </c>
      <c r="AG134" s="58"/>
      <c r="AH134" s="70">
        <f t="shared" si="51"/>
        <v>0</v>
      </c>
      <c r="AI134" s="70">
        <f t="shared" si="52"/>
        <v>0</v>
      </c>
      <c r="AJ134" s="70">
        <f t="shared" si="53"/>
        <v>0</v>
      </c>
    </row>
    <row r="135" spans="1:36" x14ac:dyDescent="0.25">
      <c r="A135" s="282" t="str">
        <f>Base!A135</f>
        <v>Б3.4</v>
      </c>
      <c r="B135" s="283">
        <f>Base!B135</f>
        <v>0</v>
      </c>
      <c r="C135" s="285"/>
      <c r="D135" s="285"/>
      <c r="E135" s="285"/>
      <c r="F135" s="284">
        <f>S135+W135+AA135</f>
        <v>0</v>
      </c>
      <c r="G135" s="286">
        <f>ПланОО!H135</f>
        <v>0</v>
      </c>
      <c r="H135" s="286">
        <f>ПланОО!I135</f>
        <v>0</v>
      </c>
      <c r="I135" s="286">
        <f>ПланОО!J135</f>
        <v>0</v>
      </c>
      <c r="J135" s="286">
        <f>ПланОО!K135</f>
        <v>0</v>
      </c>
      <c r="K135" s="286">
        <f>ПланОО!L135</f>
        <v>0</v>
      </c>
      <c r="L135" s="286">
        <f>ПланОО!M135</f>
        <v>0</v>
      </c>
      <c r="M135" s="286">
        <f>G135</f>
        <v>0</v>
      </c>
      <c r="N135" s="286">
        <f>SUM(O135:Q135)</f>
        <v>0</v>
      </c>
      <c r="O135" s="286">
        <f t="shared" si="63"/>
        <v>0</v>
      </c>
      <c r="P135" s="286">
        <f t="shared" si="63"/>
        <v>0</v>
      </c>
      <c r="Q135" s="286">
        <f t="shared" si="63"/>
        <v>0</v>
      </c>
      <c r="R135" s="286">
        <f>M135-N135</f>
        <v>0</v>
      </c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70"/>
      <c r="AF135" s="156" t="str">
        <f>ПланОО!AM135</f>
        <v/>
      </c>
      <c r="AG135" s="58"/>
      <c r="AH135" s="70">
        <f t="shared" si="51"/>
        <v>0</v>
      </c>
      <c r="AI135" s="70">
        <f t="shared" si="52"/>
        <v>0</v>
      </c>
      <c r="AJ135" s="70">
        <f t="shared" si="53"/>
        <v>0</v>
      </c>
    </row>
    <row r="136" spans="1:36" ht="2.1" customHeight="1" x14ac:dyDescent="0.25">
      <c r="A136" s="394"/>
      <c r="B136" s="394"/>
    </row>
    <row r="137" spans="1:36" ht="2.1" customHeight="1" x14ac:dyDescent="0.25">
      <c r="A137" s="400"/>
      <c r="B137" s="400"/>
      <c r="C137" s="400"/>
      <c r="D137" s="400"/>
      <c r="E137" s="400"/>
      <c r="F137" s="400"/>
      <c r="G137" s="400"/>
      <c r="H137" s="400"/>
      <c r="I137" s="400"/>
      <c r="J137" s="400"/>
      <c r="K137" s="400"/>
      <c r="L137" s="400"/>
      <c r="M137" s="400"/>
      <c r="N137" s="400"/>
      <c r="O137" s="400"/>
      <c r="P137" s="400"/>
      <c r="Q137" s="400"/>
      <c r="R137" s="400"/>
      <c r="S137" s="400"/>
      <c r="T137" s="71"/>
      <c r="U137" s="71"/>
      <c r="V137" s="71"/>
      <c r="W137" s="400"/>
      <c r="X137" s="71"/>
      <c r="Y137" s="71"/>
      <c r="Z137" s="71"/>
      <c r="AA137" s="400"/>
      <c r="AB137" s="71"/>
      <c r="AC137" s="71"/>
      <c r="AD137" s="71"/>
      <c r="AE137" s="70"/>
      <c r="AF137" s="66"/>
      <c r="AG137" s="58"/>
      <c r="AH137" s="70">
        <f t="shared" si="51"/>
        <v>0</v>
      </c>
      <c r="AI137" s="70">
        <f t="shared" si="52"/>
        <v>0</v>
      </c>
      <c r="AJ137" s="70">
        <f t="shared" si="53"/>
        <v>0</v>
      </c>
    </row>
    <row r="138" spans="1:36" ht="2.1" customHeight="1" x14ac:dyDescent="0.25">
      <c r="A138" s="400"/>
      <c r="B138" s="400"/>
      <c r="C138" s="400"/>
      <c r="D138" s="400"/>
      <c r="E138" s="400"/>
      <c r="F138" s="400"/>
      <c r="G138" s="400"/>
      <c r="H138" s="400"/>
      <c r="I138" s="400"/>
      <c r="J138" s="400"/>
      <c r="K138" s="400"/>
      <c r="L138" s="400"/>
      <c r="M138" s="400"/>
      <c r="N138" s="400"/>
      <c r="O138" s="400"/>
      <c r="P138" s="400"/>
      <c r="Q138" s="400"/>
      <c r="R138" s="400"/>
      <c r="S138" s="400"/>
      <c r="T138" s="400"/>
      <c r="U138" s="400"/>
      <c r="V138" s="400"/>
      <c r="W138" s="400"/>
      <c r="X138" s="400"/>
      <c r="Y138" s="400"/>
      <c r="Z138" s="400"/>
      <c r="AA138" s="400"/>
      <c r="AB138" s="400"/>
      <c r="AC138" s="400"/>
      <c r="AD138" s="400"/>
      <c r="AE138" s="70"/>
      <c r="AF138" s="66"/>
      <c r="AG138" s="58"/>
    </row>
    <row r="139" spans="1:36" x14ac:dyDescent="0.25">
      <c r="A139" s="58" t="str">
        <f>ПланОО!A144</f>
        <v>Доля дисциплин по выбору обучающегося составляет</v>
      </c>
      <c r="B139" s="58"/>
      <c r="C139" s="72" t="e">
        <f>F96/F62</f>
        <v>#DIV/0!</v>
      </c>
      <c r="D139" s="58" t="str">
        <f>ПланОО!E144</f>
        <v>от вариативной части Блока 1 «Дисциплины (модули)», что соответствует нормативу (не менее 30%)</v>
      </c>
      <c r="G139" s="58"/>
      <c r="H139" s="73"/>
      <c r="I139" s="73"/>
      <c r="J139" s="58"/>
      <c r="K139" s="58"/>
      <c r="L139" s="58"/>
      <c r="M139" s="58"/>
      <c r="N139" s="73"/>
      <c r="O139" s="73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66"/>
      <c r="AG139" s="58"/>
    </row>
    <row r="140" spans="1:36" x14ac:dyDescent="0.25">
      <c r="A140" s="58" t="str">
        <f>ПланОО!A145</f>
        <v xml:space="preserve">Количество часов занятий лекционного типа составляет </v>
      </c>
      <c r="B140" s="58"/>
      <c r="C140" s="74" t="e">
        <f>O6/N6</f>
        <v>#DIV/0!</v>
      </c>
      <c r="D140" s="58" t="str">
        <f>ПланОО!E145</f>
        <v>от общего количества аудиторных занятий Блока 1, что соответствует нормативу (не более 40%)</v>
      </c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66"/>
      <c r="AG140" s="58"/>
    </row>
    <row r="141" spans="1:36" x14ac:dyDescent="0.2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66"/>
      <c r="AG141" s="58"/>
    </row>
    <row r="142" spans="1:36" ht="30" customHeight="1" x14ac:dyDescent="0.25">
      <c r="A142" s="58"/>
      <c r="B142" s="132" t="str">
        <f>IF(ПланОО!B147&lt;&gt;"",ПланОО!B147,"")</f>
        <v>Проректор по научно-методической и учебной работе</v>
      </c>
      <c r="C142" s="132"/>
      <c r="D142" s="132"/>
      <c r="E142" s="132"/>
      <c r="F142" s="132"/>
      <c r="G142" s="132"/>
      <c r="H142" s="231"/>
      <c r="I142" s="231"/>
      <c r="J142" s="132" t="str">
        <f>IF(ПланОО!P147&lt;&gt;"",ПланОО!P147,"")</f>
        <v>Е. И. Скафа</v>
      </c>
      <c r="K142" s="58"/>
      <c r="L142" s="58"/>
      <c r="M142" s="75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66"/>
      <c r="AG142" s="58"/>
    </row>
    <row r="143" spans="1:36" ht="30" customHeight="1" x14ac:dyDescent="0.25">
      <c r="A143" s="58"/>
      <c r="B143" s="134" t="str">
        <f>IF(ПланОО!B148&lt;&gt;"",ПланОО!B148,"")</f>
        <v>Зам. декана факультета дополнительного и профессионального образования</v>
      </c>
      <c r="C143" s="134"/>
      <c r="D143" s="134"/>
      <c r="E143" s="134"/>
      <c r="F143" s="134"/>
      <c r="G143" s="134"/>
      <c r="H143" s="307"/>
      <c r="I143" s="307"/>
      <c r="J143" s="134" t="str">
        <f>IF(ПланОО!P148&lt;&gt;"",ПланОО!P148,"")</f>
        <v>В. А. Яценко</v>
      </c>
      <c r="K143" s="58"/>
      <c r="L143" s="58"/>
      <c r="M143" s="75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66"/>
      <c r="AG143" s="58"/>
    </row>
    <row r="144" spans="1:36" ht="30" customHeight="1" x14ac:dyDescent="0.25">
      <c r="A144" s="58"/>
      <c r="B144" s="134" t="str">
        <f>IF(ПланОО!B149&lt;&gt;"",ПланОО!B149,"")</f>
        <v>Зав.кафедрой инженерной и компьютационной педагогики</v>
      </c>
      <c r="C144" s="134"/>
      <c r="D144" s="134"/>
      <c r="E144" s="134"/>
      <c r="F144" s="134"/>
      <c r="G144" s="134"/>
      <c r="H144" s="307"/>
      <c r="I144" s="307"/>
      <c r="J144" s="134" t="str">
        <f>IF(ПланОО!P149&lt;&gt;"",ПланОО!P149,"")</f>
        <v>М.Г. Коляда</v>
      </c>
      <c r="K144" s="58"/>
      <c r="L144" s="58"/>
      <c r="M144" s="75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66"/>
      <c r="AG144" s="58"/>
    </row>
    <row r="145" spans="2:31" x14ac:dyDescent="0.25">
      <c r="B145" s="134" t="str">
        <f>IF(ПланОО!B150&lt;&gt;"",ПланОО!B150,"")</f>
        <v/>
      </c>
      <c r="C145" s="302"/>
      <c r="D145" s="302"/>
      <c r="E145" s="302"/>
      <c r="F145" s="302"/>
      <c r="G145" s="303"/>
      <c r="H145" s="303"/>
      <c r="I145" s="303"/>
      <c r="J145" s="134" t="str">
        <f>IF(ПланОО!P150&lt;&gt;"",ПланОО!P150,"")</f>
        <v/>
      </c>
      <c r="K145" s="3"/>
      <c r="L145" s="3"/>
      <c r="M145" s="3"/>
      <c r="R145" s="3"/>
      <c r="S145" s="3"/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2:31" x14ac:dyDescent="0.25">
      <c r="B146" s="134" t="str">
        <f>IF(ПланОО!B151&lt;&gt;"",ПланОО!B151,"")</f>
        <v/>
      </c>
      <c r="C146" s="302"/>
      <c r="D146" s="302"/>
      <c r="E146" s="302"/>
      <c r="F146" s="302"/>
      <c r="G146" s="302"/>
      <c r="H146" s="302"/>
      <c r="I146" s="302"/>
      <c r="J146" s="134" t="str">
        <f>IF(ПланОО!P151&lt;&gt;"",ПланОО!P151,"")</f>
        <v/>
      </c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2:31" x14ac:dyDescent="0.25">
      <c r="B147" s="134" t="str">
        <f>IF(ПланОО!B152&lt;&gt;"",ПланОО!B152,"")</f>
        <v/>
      </c>
      <c r="C147" s="302"/>
      <c r="D147" s="302"/>
      <c r="E147" s="302"/>
      <c r="F147" s="302"/>
      <c r="G147" s="302"/>
      <c r="H147" s="302"/>
      <c r="I147" s="302"/>
      <c r="J147" s="134" t="str">
        <f>IF(ПланОО!P152&lt;&gt;"",ПланОО!P152,"")</f>
        <v/>
      </c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2:31" x14ac:dyDescent="0.25">
      <c r="B148" s="134" t="str">
        <f>IF(ПланОО!B153&lt;&gt;"",ПланОО!B153,"")</f>
        <v/>
      </c>
      <c r="C148" s="302"/>
      <c r="D148" s="304"/>
      <c r="E148" s="304"/>
      <c r="F148" s="304"/>
      <c r="G148" s="302"/>
      <c r="H148" s="302"/>
      <c r="I148" s="302"/>
      <c r="J148" s="134" t="str">
        <f>IF(ПланОО!P153&lt;&gt;"",ПланОО!P153,"")</f>
        <v/>
      </c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2:31" x14ac:dyDescent="0.25">
      <c r="B149" s="134" t="str">
        <f>IF(ПланОО!B154&lt;&gt;"",ПланОО!B154,"")</f>
        <v/>
      </c>
      <c r="C149" s="302"/>
      <c r="D149" s="304"/>
      <c r="E149" s="304"/>
      <c r="F149" s="304"/>
      <c r="G149" s="302"/>
      <c r="H149" s="302"/>
      <c r="I149" s="302"/>
      <c r="J149" s="134" t="str">
        <f>IF(ПланОО!P154&lt;&gt;"",ПланОО!P154,"")</f>
        <v/>
      </c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2:31" x14ac:dyDescent="0.25">
      <c r="B150" s="134" t="str">
        <f>IF(ПланОО!B155&lt;&gt;"",ПланОО!B155,"")</f>
        <v/>
      </c>
      <c r="C150" s="302"/>
      <c r="D150" s="304"/>
      <c r="E150" s="304"/>
      <c r="F150" s="304"/>
      <c r="G150" s="302"/>
      <c r="H150" s="302"/>
      <c r="I150" s="302"/>
      <c r="J150" s="134" t="str">
        <f>IF(ПланОО!P155&lt;&gt;"",ПланОО!P155,"")</f>
        <v/>
      </c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2:31" x14ac:dyDescent="0.25">
      <c r="B151" s="302"/>
      <c r="C151" s="302"/>
      <c r="D151" s="304"/>
      <c r="E151" s="304"/>
      <c r="F151" s="304"/>
      <c r="G151" s="302"/>
      <c r="H151" s="302"/>
      <c r="I151" s="302"/>
      <c r="J151" s="302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2:31" x14ac:dyDescent="0.25">
      <c r="B152" s="302"/>
      <c r="C152" s="302"/>
      <c r="D152" s="304"/>
      <c r="E152" s="304"/>
      <c r="F152" s="304"/>
      <c r="G152" s="302"/>
      <c r="H152" s="302"/>
      <c r="I152" s="302"/>
      <c r="J152" s="302"/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2:31" x14ac:dyDescent="0.25">
      <c r="B153" s="302"/>
      <c r="C153" s="302"/>
      <c r="D153" s="304"/>
      <c r="E153" s="304"/>
      <c r="F153" s="304"/>
      <c r="G153" s="302"/>
      <c r="H153" s="302"/>
      <c r="I153" s="302"/>
      <c r="J153" s="302"/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2:31" x14ac:dyDescent="0.25">
      <c r="B154" s="302"/>
      <c r="C154" s="304"/>
      <c r="D154" s="304"/>
      <c r="E154" s="304"/>
      <c r="F154" s="304"/>
      <c r="G154" s="302"/>
      <c r="H154" s="302"/>
      <c r="I154" s="302"/>
      <c r="J154" s="302"/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2:31" x14ac:dyDescent="0.25">
      <c r="B155" s="302"/>
      <c r="C155" s="302"/>
      <c r="D155" s="304"/>
      <c r="E155" s="304"/>
      <c r="F155" s="304"/>
      <c r="G155" s="302"/>
      <c r="H155" s="302"/>
      <c r="I155" s="302"/>
      <c r="J155" s="302"/>
      <c r="T155"/>
      <c r="U155"/>
      <c r="V155"/>
      <c r="W155"/>
      <c r="X155"/>
      <c r="Y155"/>
      <c r="Z155"/>
      <c r="AA155"/>
      <c r="AB155"/>
      <c r="AC155"/>
      <c r="AD155"/>
      <c r="AE155"/>
    </row>
    <row r="156" spans="2:31" x14ac:dyDescent="0.25">
      <c r="B156" s="302"/>
      <c r="C156" s="302"/>
      <c r="D156" s="304"/>
      <c r="E156" s="304"/>
      <c r="F156" s="305"/>
      <c r="G156" s="302"/>
      <c r="H156" s="302"/>
      <c r="I156" s="302"/>
      <c r="J156" s="302"/>
      <c r="T156"/>
      <c r="U156"/>
      <c r="V156"/>
      <c r="W156"/>
      <c r="X156"/>
      <c r="Y156"/>
      <c r="Z156"/>
      <c r="AA156"/>
      <c r="AB156"/>
      <c r="AC156"/>
      <c r="AD156"/>
      <c r="AE156"/>
    </row>
    <row r="157" spans="2:31" x14ac:dyDescent="0.25">
      <c r="B157" s="302"/>
      <c r="C157" s="302"/>
      <c r="D157" s="304"/>
      <c r="E157" s="304"/>
      <c r="F157" s="304"/>
      <c r="G157" s="302"/>
      <c r="H157" s="302"/>
      <c r="I157" s="302"/>
      <c r="J157" s="302"/>
      <c r="T157"/>
      <c r="U157"/>
      <c r="V157"/>
      <c r="W157"/>
      <c r="X157"/>
      <c r="Y157"/>
      <c r="Z157"/>
      <c r="AA157"/>
      <c r="AB157"/>
      <c r="AC157"/>
      <c r="AD157"/>
      <c r="AE157"/>
    </row>
    <row r="158" spans="2:31" x14ac:dyDescent="0.25">
      <c r="B158" s="302"/>
      <c r="C158" s="302"/>
      <c r="D158" s="302"/>
      <c r="E158" s="302"/>
      <c r="F158" s="302"/>
      <c r="G158" s="302"/>
      <c r="H158" s="302"/>
      <c r="I158" s="302"/>
      <c r="J158" s="302"/>
      <c r="T158"/>
      <c r="U158"/>
      <c r="V158"/>
      <c r="W158"/>
      <c r="X158"/>
      <c r="Y158"/>
      <c r="Z158"/>
      <c r="AA158"/>
      <c r="AB158"/>
      <c r="AC158"/>
      <c r="AD158"/>
      <c r="AE158"/>
    </row>
    <row r="159" spans="2:31" x14ac:dyDescent="0.25">
      <c r="B159" s="302"/>
      <c r="C159" s="302"/>
      <c r="D159" s="302"/>
      <c r="E159" s="302"/>
      <c r="F159" s="302"/>
      <c r="G159" s="302"/>
      <c r="H159" s="302"/>
      <c r="I159" s="302"/>
      <c r="J159" s="302"/>
      <c r="T159"/>
      <c r="U159"/>
      <c r="V159"/>
      <c r="W159"/>
      <c r="X159"/>
      <c r="Y159"/>
      <c r="Z159"/>
      <c r="AA159"/>
      <c r="AB159"/>
      <c r="AC159"/>
      <c r="AD159"/>
      <c r="AE159"/>
    </row>
    <row r="160" spans="2:31" x14ac:dyDescent="0.25">
      <c r="B160" s="302"/>
      <c r="C160" s="302"/>
      <c r="D160" s="304"/>
      <c r="E160" s="304"/>
      <c r="F160" s="302"/>
      <c r="G160" s="302"/>
      <c r="H160" s="302"/>
      <c r="I160" s="302"/>
      <c r="J160" s="302"/>
      <c r="T160"/>
      <c r="U160"/>
      <c r="V160"/>
      <c r="W160"/>
      <c r="X160"/>
      <c r="Y160"/>
      <c r="Z160"/>
      <c r="AA160"/>
      <c r="AB160"/>
      <c r="AC160"/>
      <c r="AD160"/>
      <c r="AE160"/>
    </row>
    <row r="161" spans="2:36" x14ac:dyDescent="0.25">
      <c r="B161" s="302"/>
      <c r="C161" s="302"/>
      <c r="D161" s="304"/>
      <c r="E161" s="304"/>
      <c r="F161" s="302"/>
      <c r="G161" s="302"/>
      <c r="H161" s="302"/>
      <c r="I161" s="302"/>
      <c r="J161" s="302"/>
      <c r="T161"/>
      <c r="U161"/>
      <c r="V161"/>
      <c r="W161"/>
      <c r="X161"/>
      <c r="Y161"/>
      <c r="Z161"/>
      <c r="AA161"/>
      <c r="AB161"/>
      <c r="AC161"/>
      <c r="AD161"/>
      <c r="AE161"/>
    </row>
    <row r="162" spans="2:36" x14ac:dyDescent="0.25">
      <c r="B162" s="302"/>
      <c r="C162" s="302"/>
      <c r="D162" s="304"/>
      <c r="E162" s="304"/>
      <c r="F162" s="302"/>
      <c r="G162" s="302"/>
      <c r="H162" s="302"/>
      <c r="I162" s="302"/>
      <c r="J162" s="302"/>
      <c r="T162"/>
      <c r="U162"/>
      <c r="V162"/>
      <c r="W162"/>
      <c r="X162"/>
      <c r="Y162"/>
      <c r="Z162"/>
      <c r="AA162"/>
      <c r="AB162"/>
      <c r="AC162"/>
      <c r="AD162"/>
      <c r="AE162"/>
    </row>
    <row r="163" spans="2:36" x14ac:dyDescent="0.25">
      <c r="B163" s="302"/>
      <c r="C163" s="302"/>
      <c r="D163" s="304"/>
      <c r="E163" s="304"/>
      <c r="F163" s="302"/>
      <c r="G163" s="302"/>
      <c r="H163" s="302"/>
      <c r="I163" s="302"/>
      <c r="J163" s="302"/>
      <c r="T163"/>
      <c r="U163"/>
      <c r="V163"/>
      <c r="W163"/>
      <c r="X163"/>
      <c r="Y163"/>
      <c r="Z163"/>
      <c r="AA163"/>
      <c r="AB163"/>
      <c r="AC163"/>
      <c r="AD163"/>
      <c r="AE163"/>
    </row>
    <row r="164" spans="2:36" x14ac:dyDescent="0.25">
      <c r="B164" s="302"/>
      <c r="C164" s="302"/>
      <c r="D164" s="304"/>
      <c r="E164" s="304"/>
      <c r="F164" s="302"/>
      <c r="G164" s="302"/>
      <c r="H164" s="302"/>
      <c r="I164" s="302"/>
      <c r="J164" s="302"/>
      <c r="T164"/>
      <c r="U164"/>
      <c r="V164"/>
      <c r="W164"/>
      <c r="X164"/>
      <c r="Y164"/>
      <c r="Z164"/>
      <c r="AA164"/>
      <c r="AB164"/>
      <c r="AC164"/>
      <c r="AD164"/>
      <c r="AE164"/>
    </row>
    <row r="165" spans="2:36" x14ac:dyDescent="0.25">
      <c r="B165" s="302"/>
      <c r="C165" s="302"/>
      <c r="D165" s="304"/>
      <c r="E165" s="305"/>
      <c r="F165" s="302"/>
      <c r="G165" s="302"/>
      <c r="H165" s="302"/>
      <c r="I165" s="302"/>
      <c r="J165" s="302"/>
      <c r="T165"/>
      <c r="U165"/>
      <c r="V165"/>
      <c r="W165"/>
      <c r="X165"/>
      <c r="Y165"/>
      <c r="Z165"/>
      <c r="AA165"/>
      <c r="AB165"/>
      <c r="AC165"/>
      <c r="AD165"/>
      <c r="AE165"/>
    </row>
    <row r="166" spans="2:36" s="1" customFormat="1" x14ac:dyDescent="0.25">
      <c r="B166" s="306"/>
      <c r="C166" s="306"/>
      <c r="D166" s="306"/>
      <c r="E166" s="306"/>
      <c r="F166" s="306"/>
      <c r="G166" s="306"/>
      <c r="H166" s="306"/>
      <c r="I166" s="306"/>
      <c r="J166" s="306"/>
      <c r="T166"/>
      <c r="U166"/>
      <c r="V166"/>
      <c r="W166"/>
      <c r="X166"/>
      <c r="Y166"/>
      <c r="Z166"/>
      <c r="AA166"/>
      <c r="AB166"/>
      <c r="AC166"/>
      <c r="AD166"/>
      <c r="AE166"/>
      <c r="AF166" s="36"/>
      <c r="AH166" s="2"/>
      <c r="AI166" s="2"/>
      <c r="AJ166" s="2"/>
    </row>
    <row r="167" spans="2:36" s="1" customFormat="1" x14ac:dyDescent="0.25">
      <c r="B167" s="306"/>
      <c r="C167" s="306"/>
      <c r="D167" s="306"/>
      <c r="E167" s="306"/>
      <c r="F167" s="306"/>
      <c r="G167" s="306"/>
      <c r="H167" s="306"/>
      <c r="I167" s="306"/>
      <c r="J167" s="306"/>
      <c r="T167"/>
      <c r="U167"/>
      <c r="V167"/>
      <c r="W167"/>
      <c r="X167"/>
      <c r="Y167"/>
      <c r="Z167"/>
      <c r="AA167"/>
      <c r="AB167"/>
      <c r="AC167"/>
      <c r="AD167"/>
      <c r="AE167"/>
      <c r="AF167" s="36"/>
      <c r="AH167" s="2"/>
      <c r="AI167" s="2"/>
      <c r="AJ167" s="2"/>
    </row>
    <row r="168" spans="2:36" x14ac:dyDescent="0.25">
      <c r="B168" s="302"/>
      <c r="C168" s="302"/>
      <c r="D168" s="302"/>
      <c r="E168" s="302"/>
      <c r="F168" s="302"/>
      <c r="G168" s="302"/>
      <c r="H168" s="302"/>
      <c r="I168" s="302"/>
      <c r="J168" s="302"/>
      <c r="T168"/>
      <c r="U168"/>
      <c r="V168"/>
      <c r="W168"/>
      <c r="X168"/>
      <c r="Y168"/>
      <c r="Z168"/>
      <c r="AA168"/>
      <c r="AB168"/>
      <c r="AC168"/>
      <c r="AD168"/>
      <c r="AE168"/>
    </row>
    <row r="169" spans="2:36" x14ac:dyDescent="0.25">
      <c r="B169" s="302"/>
      <c r="C169" s="302"/>
      <c r="D169" s="302"/>
      <c r="E169" s="302"/>
      <c r="F169" s="302"/>
      <c r="G169" s="302"/>
      <c r="H169" s="302"/>
      <c r="I169" s="302"/>
      <c r="J169" s="302"/>
      <c r="T169"/>
      <c r="U169"/>
      <c r="V169"/>
      <c r="W169"/>
      <c r="X169"/>
      <c r="Y169"/>
      <c r="Z169"/>
      <c r="AA169"/>
      <c r="AB169"/>
      <c r="AC169"/>
      <c r="AD169"/>
      <c r="AE169"/>
    </row>
    <row r="170" spans="2:36" x14ac:dyDescent="0.25">
      <c r="B170" s="302"/>
      <c r="C170" s="302"/>
      <c r="D170" s="302"/>
      <c r="E170" s="302"/>
      <c r="F170" s="302"/>
      <c r="G170" s="302"/>
      <c r="H170" s="302"/>
      <c r="I170" s="302"/>
      <c r="J170" s="302"/>
      <c r="T170"/>
      <c r="U170"/>
      <c r="V170"/>
      <c r="W170"/>
      <c r="X170"/>
      <c r="Y170"/>
      <c r="Z170"/>
      <c r="AA170"/>
      <c r="AB170"/>
      <c r="AC170"/>
      <c r="AD170"/>
      <c r="AE170"/>
    </row>
    <row r="171" spans="2:36" x14ac:dyDescent="0.25">
      <c r="T171"/>
      <c r="U171"/>
      <c r="V171"/>
      <c r="W171"/>
      <c r="X171"/>
      <c r="Y171"/>
      <c r="Z171"/>
      <c r="AA171"/>
      <c r="AB171"/>
      <c r="AC171"/>
      <c r="AD171"/>
      <c r="AE171"/>
    </row>
    <row r="172" spans="2:36" x14ac:dyDescent="0.25">
      <c r="T172"/>
      <c r="U172"/>
      <c r="V172"/>
      <c r="W172"/>
      <c r="X172"/>
      <c r="Y172"/>
      <c r="Z172"/>
      <c r="AA172"/>
      <c r="AB172"/>
      <c r="AC172"/>
      <c r="AD172"/>
      <c r="AE172"/>
    </row>
    <row r="173" spans="2:36" x14ac:dyDescent="0.25">
      <c r="T173"/>
      <c r="U173"/>
      <c r="V173"/>
      <c r="W173"/>
      <c r="X173"/>
      <c r="Y173"/>
      <c r="Z173"/>
      <c r="AA173"/>
      <c r="AB173"/>
      <c r="AC173"/>
      <c r="AD173"/>
      <c r="AE173"/>
    </row>
    <row r="174" spans="2:36" x14ac:dyDescent="0.25">
      <c r="T174"/>
      <c r="U174"/>
      <c r="V174"/>
      <c r="W174"/>
      <c r="X174"/>
      <c r="Y174"/>
      <c r="Z174"/>
      <c r="AA174"/>
      <c r="AB174"/>
      <c r="AC174"/>
      <c r="AD174"/>
      <c r="AE174"/>
    </row>
    <row r="175" spans="2:36" x14ac:dyDescent="0.25">
      <c r="T175"/>
      <c r="U175"/>
      <c r="V175"/>
      <c r="W175"/>
      <c r="X175"/>
      <c r="Y175"/>
      <c r="Z175"/>
      <c r="AA175"/>
      <c r="AB175"/>
      <c r="AC175"/>
      <c r="AD175"/>
      <c r="AE175"/>
    </row>
    <row r="176" spans="2:36" s="1" customFormat="1" x14ac:dyDescent="0.25">
      <c r="T176"/>
      <c r="U176"/>
      <c r="V176"/>
      <c r="W176"/>
      <c r="X176"/>
      <c r="Y176"/>
      <c r="Z176"/>
      <c r="AA176"/>
      <c r="AB176"/>
      <c r="AC176"/>
      <c r="AD176"/>
      <c r="AE176"/>
      <c r="AF176" s="36"/>
      <c r="AH176" s="2"/>
      <c r="AI176" s="2"/>
      <c r="AJ176" s="2"/>
    </row>
    <row r="177" spans="20:36" s="1" customFormat="1" x14ac:dyDescent="0.25">
      <c r="T177"/>
      <c r="U177"/>
      <c r="V177"/>
      <c r="W177"/>
      <c r="X177"/>
      <c r="Y177"/>
      <c r="Z177"/>
      <c r="AA177"/>
      <c r="AB177"/>
      <c r="AC177"/>
      <c r="AD177"/>
      <c r="AE177"/>
      <c r="AF177" s="36"/>
      <c r="AH177" s="2"/>
      <c r="AI177" s="2"/>
      <c r="AJ177" s="2"/>
    </row>
    <row r="178" spans="20:36" x14ac:dyDescent="0.25">
      <c r="T178"/>
      <c r="U178"/>
      <c r="V178"/>
      <c r="W178"/>
      <c r="X178"/>
      <c r="Y178"/>
      <c r="Z178"/>
      <c r="AA178"/>
      <c r="AB178"/>
      <c r="AC178"/>
      <c r="AD178"/>
      <c r="AE178"/>
    </row>
    <row r="179" spans="20:36" x14ac:dyDescent="0.25">
      <c r="T179"/>
      <c r="U179"/>
      <c r="V179"/>
      <c r="W179"/>
      <c r="X179"/>
      <c r="Y179"/>
      <c r="Z179"/>
      <c r="AA179"/>
      <c r="AB179"/>
      <c r="AC179"/>
      <c r="AD179"/>
      <c r="AE179"/>
    </row>
    <row r="180" spans="20:36" x14ac:dyDescent="0.25">
      <c r="T180"/>
      <c r="U180"/>
      <c r="V180"/>
      <c r="W180"/>
      <c r="X180"/>
      <c r="Y180"/>
      <c r="Z180"/>
      <c r="AA180"/>
      <c r="AB180"/>
      <c r="AC180"/>
      <c r="AD180"/>
      <c r="AE180"/>
    </row>
    <row r="181" spans="20:36" x14ac:dyDescent="0.25">
      <c r="T181"/>
      <c r="U181"/>
      <c r="V181"/>
      <c r="W181"/>
      <c r="X181"/>
      <c r="Y181"/>
      <c r="Z181"/>
      <c r="AA181"/>
      <c r="AB181"/>
      <c r="AC181"/>
      <c r="AD181"/>
      <c r="AE181"/>
    </row>
    <row r="182" spans="20:36" x14ac:dyDescent="0.25">
      <c r="T182"/>
      <c r="U182"/>
      <c r="V182"/>
      <c r="W182"/>
      <c r="X182"/>
      <c r="Y182"/>
      <c r="Z182"/>
      <c r="AA182"/>
      <c r="AB182"/>
      <c r="AC182"/>
      <c r="AD182"/>
      <c r="AE182"/>
    </row>
    <row r="183" spans="20:36" x14ac:dyDescent="0.25">
      <c r="T183"/>
      <c r="U183"/>
      <c r="V183"/>
      <c r="W183"/>
      <c r="X183"/>
      <c r="Y183"/>
      <c r="Z183"/>
      <c r="AA183"/>
      <c r="AB183"/>
      <c r="AC183"/>
      <c r="AD183"/>
      <c r="AE183"/>
    </row>
    <row r="184" spans="20:36" x14ac:dyDescent="0.25">
      <c r="T184"/>
      <c r="U184"/>
      <c r="V184"/>
      <c r="W184"/>
      <c r="X184"/>
      <c r="Y184"/>
      <c r="Z184"/>
      <c r="AA184"/>
      <c r="AB184"/>
      <c r="AC184"/>
      <c r="AD184"/>
      <c r="AE184"/>
    </row>
    <row r="185" spans="20:36" x14ac:dyDescent="0.25">
      <c r="T185"/>
      <c r="U185"/>
      <c r="V185"/>
      <c r="W185"/>
      <c r="X185"/>
      <c r="Y185"/>
      <c r="Z185"/>
      <c r="AA185"/>
      <c r="AB185"/>
      <c r="AC185"/>
      <c r="AD185"/>
      <c r="AE185"/>
    </row>
    <row r="186" spans="20:36" x14ac:dyDescent="0.25">
      <c r="T186"/>
      <c r="U186"/>
      <c r="V186"/>
      <c r="W186"/>
      <c r="X186"/>
      <c r="Y186"/>
      <c r="Z186"/>
      <c r="AA186"/>
      <c r="AB186"/>
      <c r="AC186"/>
      <c r="AD186"/>
      <c r="AE186"/>
    </row>
    <row r="187" spans="20:36" x14ac:dyDescent="0.25">
      <c r="T187"/>
      <c r="U187"/>
      <c r="V187"/>
      <c r="W187"/>
      <c r="X187"/>
      <c r="Y187"/>
      <c r="Z187"/>
      <c r="AA187"/>
      <c r="AB187"/>
      <c r="AC187"/>
      <c r="AD187"/>
      <c r="AE187"/>
    </row>
    <row r="188" spans="20:36" x14ac:dyDescent="0.25">
      <c r="T188"/>
      <c r="U188"/>
      <c r="V188"/>
      <c r="W188"/>
      <c r="X188"/>
      <c r="Y188"/>
      <c r="Z188"/>
      <c r="AA188"/>
      <c r="AB188"/>
      <c r="AC188"/>
      <c r="AD188"/>
      <c r="AE188"/>
    </row>
    <row r="189" spans="20:36" x14ac:dyDescent="0.25">
      <c r="T189"/>
      <c r="U189"/>
      <c r="V189"/>
      <c r="W189"/>
      <c r="X189"/>
      <c r="Y189"/>
      <c r="Z189"/>
      <c r="AA189"/>
      <c r="AB189"/>
      <c r="AC189"/>
      <c r="AD189"/>
      <c r="AE189"/>
    </row>
    <row r="190" spans="20:36" x14ac:dyDescent="0.25">
      <c r="T190"/>
      <c r="U190"/>
      <c r="V190"/>
      <c r="W190"/>
      <c r="X190"/>
      <c r="Y190"/>
      <c r="Z190"/>
      <c r="AA190"/>
      <c r="AB190"/>
      <c r="AC190"/>
      <c r="AD190"/>
      <c r="AE190"/>
    </row>
    <row r="191" spans="20:36" x14ac:dyDescent="0.25">
      <c r="T191"/>
      <c r="U191"/>
      <c r="V191"/>
      <c r="W191"/>
      <c r="X191"/>
      <c r="Y191"/>
      <c r="Z191"/>
      <c r="AA191"/>
      <c r="AB191"/>
      <c r="AC191"/>
      <c r="AD191"/>
      <c r="AE191"/>
    </row>
    <row r="192" spans="20:36" x14ac:dyDescent="0.25">
      <c r="T192"/>
      <c r="U192"/>
      <c r="V192"/>
      <c r="W192"/>
      <c r="X192"/>
      <c r="Y192"/>
      <c r="Z192"/>
      <c r="AA192"/>
      <c r="AB192"/>
      <c r="AC192"/>
      <c r="AD192"/>
      <c r="AE192"/>
    </row>
    <row r="193" spans="20:31" x14ac:dyDescent="0.25">
      <c r="T193"/>
      <c r="U193"/>
      <c r="V193"/>
      <c r="W193"/>
      <c r="X193"/>
      <c r="Y193"/>
      <c r="Z193"/>
      <c r="AA193"/>
      <c r="AB193"/>
      <c r="AC193"/>
      <c r="AD193"/>
      <c r="AE193"/>
    </row>
    <row r="194" spans="20:31" x14ac:dyDescent="0.25">
      <c r="T194"/>
      <c r="U194"/>
      <c r="V194"/>
      <c r="W194"/>
      <c r="X194"/>
      <c r="Y194"/>
      <c r="Z194"/>
      <c r="AA194"/>
      <c r="AB194"/>
      <c r="AC194"/>
      <c r="AD194"/>
      <c r="AE194"/>
    </row>
    <row r="195" spans="20:31" x14ac:dyDescent="0.25">
      <c r="T195"/>
      <c r="U195"/>
      <c r="V195"/>
      <c r="W195"/>
      <c r="X195"/>
      <c r="Y195"/>
      <c r="Z195"/>
      <c r="AA195"/>
      <c r="AB195"/>
      <c r="AC195"/>
      <c r="AD195"/>
      <c r="AE195"/>
    </row>
    <row r="196" spans="20:31" x14ac:dyDescent="0.25">
      <c r="T196"/>
      <c r="U196"/>
      <c r="V196"/>
      <c r="W196"/>
      <c r="X196"/>
      <c r="Y196"/>
      <c r="Z196"/>
      <c r="AA196"/>
      <c r="AB196"/>
      <c r="AC196"/>
      <c r="AD196"/>
      <c r="AE196"/>
    </row>
    <row r="197" spans="20:31" x14ac:dyDescent="0.25">
      <c r="T197"/>
      <c r="U197"/>
      <c r="V197"/>
      <c r="W197"/>
      <c r="X197"/>
      <c r="Y197"/>
      <c r="Z197"/>
      <c r="AA197"/>
      <c r="AB197"/>
      <c r="AC197"/>
      <c r="AD197"/>
      <c r="AE197"/>
    </row>
    <row r="198" spans="20:31" x14ac:dyDescent="0.25">
      <c r="T198"/>
      <c r="U198"/>
      <c r="V198"/>
      <c r="W198"/>
      <c r="X198"/>
      <c r="Y198"/>
      <c r="Z198"/>
      <c r="AA198"/>
      <c r="AB198"/>
      <c r="AC198"/>
      <c r="AD198"/>
      <c r="AE198"/>
    </row>
    <row r="199" spans="20:31" x14ac:dyDescent="0.25">
      <c r="T199"/>
      <c r="U199"/>
      <c r="V199"/>
      <c r="W199"/>
      <c r="X199"/>
      <c r="Y199"/>
      <c r="Z199"/>
      <c r="AA199"/>
      <c r="AB199"/>
      <c r="AC199"/>
      <c r="AD199"/>
      <c r="AE199"/>
    </row>
    <row r="200" spans="20:31" x14ac:dyDescent="0.25">
      <c r="T200"/>
      <c r="U200"/>
      <c r="V200"/>
      <c r="W200"/>
      <c r="X200"/>
      <c r="Y200"/>
      <c r="Z200"/>
      <c r="AA200"/>
      <c r="AB200"/>
      <c r="AC200"/>
      <c r="AD200"/>
      <c r="AE200"/>
    </row>
    <row r="201" spans="20:31" x14ac:dyDescent="0.25">
      <c r="T201"/>
      <c r="U201"/>
      <c r="V201"/>
      <c r="W201"/>
      <c r="X201"/>
      <c r="Y201"/>
      <c r="Z201"/>
      <c r="AA201"/>
      <c r="AB201"/>
      <c r="AC201"/>
      <c r="AD201"/>
      <c r="AE201"/>
    </row>
    <row r="202" spans="20:31" x14ac:dyDescent="0.25">
      <c r="T202"/>
      <c r="U202"/>
      <c r="V202"/>
      <c r="W202"/>
      <c r="X202"/>
      <c r="Y202"/>
      <c r="Z202"/>
      <c r="AA202"/>
      <c r="AB202"/>
      <c r="AC202"/>
      <c r="AD202"/>
      <c r="AE202"/>
    </row>
    <row r="203" spans="20:31" x14ac:dyDescent="0.25">
      <c r="T203"/>
      <c r="U203"/>
      <c r="V203"/>
      <c r="W203"/>
      <c r="X203"/>
      <c r="Y203"/>
      <c r="Z203"/>
      <c r="AA203"/>
      <c r="AB203"/>
      <c r="AC203"/>
      <c r="AD203"/>
      <c r="AE203"/>
    </row>
    <row r="204" spans="20:31" x14ac:dyDescent="0.25">
      <c r="T204"/>
      <c r="U204"/>
      <c r="V204"/>
      <c r="W204"/>
      <c r="X204"/>
      <c r="Y204"/>
      <c r="Z204"/>
      <c r="AA204"/>
      <c r="AB204"/>
      <c r="AC204"/>
      <c r="AD204"/>
      <c r="AE204"/>
    </row>
    <row r="205" spans="20:31" x14ac:dyDescent="0.25">
      <c r="T205"/>
      <c r="U205"/>
      <c r="V205"/>
      <c r="W205"/>
      <c r="X205"/>
      <c r="Y205"/>
      <c r="Z205"/>
      <c r="AA205"/>
      <c r="AB205"/>
      <c r="AC205"/>
      <c r="AD205"/>
      <c r="AE205"/>
    </row>
    <row r="206" spans="20:31" x14ac:dyDescent="0.25">
      <c r="T206"/>
      <c r="U206"/>
      <c r="V206"/>
      <c r="W206"/>
      <c r="X206"/>
      <c r="Y206"/>
      <c r="Z206"/>
      <c r="AA206"/>
      <c r="AB206"/>
      <c r="AC206"/>
      <c r="AD206"/>
      <c r="AE206"/>
    </row>
    <row r="207" spans="20:31" x14ac:dyDescent="0.25"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20:31" x14ac:dyDescent="0.25">
      <c r="T208"/>
      <c r="U208"/>
      <c r="V208"/>
      <c r="W208"/>
      <c r="X208"/>
      <c r="Y208"/>
      <c r="Z208"/>
      <c r="AA208"/>
      <c r="AB208"/>
      <c r="AC208"/>
      <c r="AD208"/>
      <c r="AE208"/>
    </row>
    <row r="209" spans="20:31" x14ac:dyDescent="0.25">
      <c r="T209"/>
      <c r="U209"/>
      <c r="V209"/>
      <c r="W209"/>
      <c r="X209"/>
      <c r="Y209"/>
      <c r="Z209"/>
      <c r="AA209"/>
      <c r="AB209"/>
      <c r="AC209"/>
      <c r="AD209"/>
      <c r="AE209"/>
    </row>
    <row r="210" spans="20:31" x14ac:dyDescent="0.25">
      <c r="T210"/>
      <c r="U210"/>
      <c r="V210"/>
      <c r="W210"/>
      <c r="X210"/>
      <c r="Y210"/>
      <c r="Z210"/>
      <c r="AA210"/>
      <c r="AB210"/>
      <c r="AC210"/>
      <c r="AD210"/>
      <c r="AE210"/>
    </row>
    <row r="211" spans="20:31" x14ac:dyDescent="0.25">
      <c r="T211"/>
      <c r="U211"/>
      <c r="V211"/>
      <c r="W211"/>
      <c r="X211"/>
      <c r="Y211"/>
      <c r="Z211"/>
      <c r="AA211"/>
      <c r="AB211"/>
      <c r="AC211"/>
      <c r="AD211"/>
      <c r="AE211"/>
    </row>
    <row r="212" spans="20:31" x14ac:dyDescent="0.25">
      <c r="T212"/>
      <c r="U212"/>
      <c r="V212"/>
      <c r="W212"/>
      <c r="X212"/>
      <c r="Y212"/>
      <c r="Z212"/>
      <c r="AA212"/>
      <c r="AB212"/>
      <c r="AC212"/>
      <c r="AD212"/>
      <c r="AE212"/>
    </row>
    <row r="213" spans="20:31" x14ac:dyDescent="0.25">
      <c r="T213"/>
      <c r="U213"/>
      <c r="V213"/>
      <c r="W213"/>
      <c r="X213"/>
      <c r="Y213"/>
      <c r="Z213"/>
      <c r="AA213"/>
      <c r="AB213"/>
      <c r="AC213"/>
      <c r="AD213"/>
      <c r="AE213"/>
    </row>
    <row r="214" spans="20:31" x14ac:dyDescent="0.25">
      <c r="T214"/>
      <c r="U214"/>
      <c r="V214"/>
      <c r="W214"/>
      <c r="X214"/>
      <c r="Y214"/>
      <c r="Z214"/>
      <c r="AA214"/>
      <c r="AB214"/>
      <c r="AC214"/>
      <c r="AD214"/>
      <c r="AE214"/>
    </row>
    <row r="215" spans="20:31" x14ac:dyDescent="0.25">
      <c r="T215"/>
      <c r="U215"/>
      <c r="V215"/>
      <c r="W215"/>
      <c r="X215"/>
      <c r="Y215"/>
      <c r="Z215"/>
      <c r="AA215"/>
      <c r="AB215"/>
      <c r="AC215"/>
      <c r="AD215"/>
      <c r="AE215"/>
    </row>
    <row r="216" spans="20:31" x14ac:dyDescent="0.25">
      <c r="T216"/>
      <c r="U216"/>
      <c r="V216"/>
      <c r="W216"/>
      <c r="X216"/>
      <c r="Y216"/>
      <c r="Z216"/>
      <c r="AA216"/>
      <c r="AB216"/>
      <c r="AC216"/>
      <c r="AD216"/>
      <c r="AE216"/>
    </row>
  </sheetData>
  <sheetProtection password="CAE9" sheet="1" formatColumns="0" formatRows="0"/>
  <mergeCells count="53">
    <mergeCell ref="AH1:AJ1"/>
    <mergeCell ref="R137:R138"/>
    <mergeCell ref="S137:S138"/>
    <mergeCell ref="T138:V138"/>
    <mergeCell ref="W137:W138"/>
    <mergeCell ref="X138:Z138"/>
    <mergeCell ref="AF1:AF4"/>
    <mergeCell ref="S3:V3"/>
    <mergeCell ref="W3:Z3"/>
    <mergeCell ref="AA3:AD3"/>
    <mergeCell ref="W1:Z2"/>
    <mergeCell ref="AA137:AA138"/>
    <mergeCell ref="AB138:AD138"/>
    <mergeCell ref="AA1:AD2"/>
    <mergeCell ref="R2:R4"/>
    <mergeCell ref="A117:B117"/>
    <mergeCell ref="A118:B118"/>
    <mergeCell ref="D137:D138"/>
    <mergeCell ref="E137:E138"/>
    <mergeCell ref="O137:O138"/>
    <mergeCell ref="F137:F138"/>
    <mergeCell ref="G137:G138"/>
    <mergeCell ref="A130:B130"/>
    <mergeCell ref="A136:B136"/>
    <mergeCell ref="A137:B138"/>
    <mergeCell ref="A131:B131"/>
    <mergeCell ref="C137:C138"/>
    <mergeCell ref="A120:B120"/>
    <mergeCell ref="H137:H138"/>
    <mergeCell ref="I137:I138"/>
    <mergeCell ref="J137:J138"/>
    <mergeCell ref="Q137:Q138"/>
    <mergeCell ref="K137:K138"/>
    <mergeCell ref="L137:L138"/>
    <mergeCell ref="M137:M138"/>
    <mergeCell ref="N137:N138"/>
    <mergeCell ref="P137:P138"/>
    <mergeCell ref="A119:B119"/>
    <mergeCell ref="C1:E3"/>
    <mergeCell ref="S1:V2"/>
    <mergeCell ref="A8:B8"/>
    <mergeCell ref="F1:F4"/>
    <mergeCell ref="M1:R1"/>
    <mergeCell ref="M2:M4"/>
    <mergeCell ref="N2:Q3"/>
    <mergeCell ref="L2:L4"/>
    <mergeCell ref="A1:A4"/>
    <mergeCell ref="B1:B4"/>
    <mergeCell ref="G1:L1"/>
    <mergeCell ref="G2:G4"/>
    <mergeCell ref="H2:K3"/>
    <mergeCell ref="A95:B95"/>
    <mergeCell ref="A61:B61"/>
  </mergeCells>
  <conditionalFormatting sqref="T138 AE138 C137 F137:AE137 G120:AE120 G131:AE131 AE63 T11:AE60 T65:AE94 T97:AE116 T121:AE129 T132:AE135 AE8 AH10:AJ60 AH96:AJ116 F62:AE62 F96:AE96 AH62:AJ94 AH8:AJ8 AH120:AJ129 AH137:AJ137 AH131:AJ135">
    <cfRule type="cellIs" dxfId="59" priority="400" operator="equal">
      <formula>0</formula>
    </cfRule>
  </conditionalFormatting>
  <conditionalFormatting sqref="C63:AD63 G10:AD10 G64:AD64">
    <cfRule type="cellIs" dxfId="58" priority="348" operator="equal">
      <formula>0</formula>
    </cfRule>
  </conditionalFormatting>
  <conditionalFormatting sqref="AE10 AE64">
    <cfRule type="cellIs" dxfId="57" priority="349" operator="equal">
      <formula>0</formula>
    </cfRule>
  </conditionalFormatting>
  <conditionalFormatting sqref="S4:AD5 AD9 S7:AD7">
    <cfRule type="cellIs" dxfId="56" priority="347" operator="equal">
      <formula>0</formula>
    </cfRule>
  </conditionalFormatting>
  <conditionalFormatting sqref="C121:E129">
    <cfRule type="cellIs" dxfId="55" priority="324" operator="equal">
      <formula>0</formula>
    </cfRule>
  </conditionalFormatting>
  <conditionalFormatting sqref="C132:E135">
    <cfRule type="cellIs" dxfId="54" priority="319" operator="equal">
      <formula>0</formula>
    </cfRule>
  </conditionalFormatting>
  <conditionalFormatting sqref="C11:E60">
    <cfRule type="cellIs" dxfId="53" priority="339" operator="equal">
      <formula>0</formula>
    </cfRule>
  </conditionalFormatting>
  <conditionalFormatting sqref="S11:S60">
    <cfRule type="cellIs" dxfId="52" priority="338" operator="equal">
      <formula>0</formula>
    </cfRule>
  </conditionalFormatting>
  <conditionalFormatting sqref="C65:E94">
    <cfRule type="cellIs" dxfId="51" priority="334" operator="equal">
      <formula>0</formula>
    </cfRule>
  </conditionalFormatting>
  <conditionalFormatting sqref="S65:S94">
    <cfRule type="cellIs" dxfId="50" priority="333" operator="equal">
      <formula>0</formula>
    </cfRule>
  </conditionalFormatting>
  <conditionalFormatting sqref="S132:S135">
    <cfRule type="cellIs" dxfId="49" priority="318" operator="equal">
      <formula>0</formula>
    </cfRule>
  </conditionalFormatting>
  <conditionalFormatting sqref="C97:E116">
    <cfRule type="cellIs" dxfId="48" priority="329" operator="equal">
      <formula>0</formula>
    </cfRule>
  </conditionalFormatting>
  <conditionalFormatting sqref="S97:S116">
    <cfRule type="cellIs" dxfId="47" priority="328" operator="equal">
      <formula>0</formula>
    </cfRule>
  </conditionalFormatting>
  <conditionalFormatting sqref="S121:S129">
    <cfRule type="cellIs" dxfId="46" priority="323" operator="equal">
      <formula>0</formula>
    </cfRule>
  </conditionalFormatting>
  <conditionalFormatting sqref="T138:V138">
    <cfRule type="cellIs" dxfId="45" priority="309" operator="greaterThan">
      <formula>200</formula>
    </cfRule>
  </conditionalFormatting>
  <conditionalFormatting sqref="X138">
    <cfRule type="cellIs" dxfId="44" priority="308" operator="equal">
      <formula>0</formula>
    </cfRule>
  </conditionalFormatting>
  <conditionalFormatting sqref="X138:Z138">
    <cfRule type="cellIs" dxfId="43" priority="307" operator="greaterThan">
      <formula>200</formula>
    </cfRule>
  </conditionalFormatting>
  <conditionalFormatting sqref="AB138">
    <cfRule type="cellIs" dxfId="42" priority="306" operator="equal">
      <formula>0</formula>
    </cfRule>
  </conditionalFormatting>
  <conditionalFormatting sqref="AB138:AD138">
    <cfRule type="cellIs" dxfId="41" priority="305" operator="greaterThan">
      <formula>200</formula>
    </cfRule>
  </conditionalFormatting>
  <conditionalFormatting sqref="AH10:AH60 AH96:AH116 AH62:AH94 AH8 AH120:AH129 AH137 AH131:AH135">
    <cfRule type="cellIs" dxfId="40" priority="300" operator="lessThan">
      <formula>$O8</formula>
    </cfRule>
  </conditionalFormatting>
  <conditionalFormatting sqref="AJ10:AJ60 AJ96:AJ116 AJ62:AJ94 AJ8 AJ120:AJ129 AJ137 AJ131:AJ135">
    <cfRule type="cellIs" dxfId="39" priority="298" operator="lessThan">
      <formula>$N8</formula>
    </cfRule>
  </conditionalFormatting>
  <conditionalFormatting sqref="F10">
    <cfRule type="cellIs" dxfId="38" priority="288" operator="equal">
      <formula>0</formula>
    </cfRule>
  </conditionalFormatting>
  <conditionalFormatting sqref="F64">
    <cfRule type="cellIs" dxfId="37" priority="286" operator="equal">
      <formula>0</formula>
    </cfRule>
  </conditionalFormatting>
  <conditionalFormatting sqref="F120">
    <cfRule type="cellIs" dxfId="36" priority="282" operator="equal">
      <formula>0</formula>
    </cfRule>
  </conditionalFormatting>
  <conditionalFormatting sqref="F131">
    <cfRule type="cellIs" dxfId="35" priority="280" operator="equal">
      <formula>0</formula>
    </cfRule>
  </conditionalFormatting>
  <conditionalFormatting sqref="D137:E137">
    <cfRule type="cellIs" dxfId="34" priority="278" operator="equal">
      <formula>0</formula>
    </cfRule>
  </conditionalFormatting>
  <conditionalFormatting sqref="C10">
    <cfRule type="cellIs" dxfId="33" priority="250" operator="equal">
      <formula>0</formula>
    </cfRule>
  </conditionalFormatting>
  <conditionalFormatting sqref="D10">
    <cfRule type="cellIs" dxfId="32" priority="248" operator="equal">
      <formula>0</formula>
    </cfRule>
  </conditionalFormatting>
  <conditionalFormatting sqref="E10">
    <cfRule type="cellIs" dxfId="31" priority="246" operator="equal">
      <formula>0</formula>
    </cfRule>
  </conditionalFormatting>
  <conditionalFormatting sqref="C64">
    <cfRule type="cellIs" dxfId="30" priority="244" operator="equal">
      <formula>0</formula>
    </cfRule>
  </conditionalFormatting>
  <conditionalFormatting sqref="D64">
    <cfRule type="cellIs" dxfId="29" priority="242" operator="equal">
      <formula>0</formula>
    </cfRule>
  </conditionalFormatting>
  <conditionalFormatting sqref="E64">
    <cfRule type="cellIs" dxfId="28" priority="240" operator="equal">
      <formula>0</formula>
    </cfRule>
  </conditionalFormatting>
  <conditionalFormatting sqref="C96">
    <cfRule type="cellIs" dxfId="27" priority="238" operator="equal">
      <formula>0</formula>
    </cfRule>
  </conditionalFormatting>
  <conditionalFormatting sqref="D96">
    <cfRule type="cellIs" dxfId="26" priority="236" operator="equal">
      <formula>0</formula>
    </cfRule>
  </conditionalFormatting>
  <conditionalFormatting sqref="E96">
    <cfRule type="cellIs" dxfId="25" priority="234" operator="equal">
      <formula>0</formula>
    </cfRule>
  </conditionalFormatting>
  <conditionalFormatting sqref="C62">
    <cfRule type="cellIs" dxfId="24" priority="232" operator="equal">
      <formula>0</formula>
    </cfRule>
  </conditionalFormatting>
  <conditionalFormatting sqref="D62">
    <cfRule type="cellIs" dxfId="23" priority="230" operator="equal">
      <formula>0</formula>
    </cfRule>
  </conditionalFormatting>
  <conditionalFormatting sqref="E62">
    <cfRule type="cellIs" dxfId="22" priority="228" operator="equal">
      <formula>0</formula>
    </cfRule>
  </conditionalFormatting>
  <conditionalFormatting sqref="C120">
    <cfRule type="cellIs" dxfId="21" priority="220" operator="equal">
      <formula>0</formula>
    </cfRule>
  </conditionalFormatting>
  <conditionalFormatting sqref="D120">
    <cfRule type="cellIs" dxfId="20" priority="218" operator="equal">
      <formula>0</formula>
    </cfRule>
  </conditionalFormatting>
  <conditionalFormatting sqref="E120">
    <cfRule type="cellIs" dxfId="19" priority="216" operator="equal">
      <formula>0</formula>
    </cfRule>
  </conditionalFormatting>
  <conditionalFormatting sqref="C131">
    <cfRule type="cellIs" dxfId="18" priority="214" operator="equal">
      <formula>0</formula>
    </cfRule>
  </conditionalFormatting>
  <conditionalFormatting sqref="D131">
    <cfRule type="cellIs" dxfId="17" priority="212" operator="equal">
      <formula>0</formula>
    </cfRule>
  </conditionalFormatting>
  <conditionalFormatting sqref="E131">
    <cfRule type="cellIs" dxfId="16" priority="210" operator="equal">
      <formula>0</formula>
    </cfRule>
  </conditionalFormatting>
  <conditionalFormatting sqref="AJ10:AJ60 AJ64:AJ94 AJ8 AJ62 AJ96:AJ116 AJ120:AJ129 AJ137 AJ131:AJ135">
    <cfRule type="expression" dxfId="15" priority="208" stopIfTrue="1">
      <formula>$N8&gt;$H8*$AJ$3</formula>
    </cfRule>
  </conditionalFormatting>
  <conditionalFormatting sqref="A8:A9 AA9:AC9">
    <cfRule type="cellIs" dxfId="14" priority="68" operator="equal">
      <formula>0</formula>
    </cfRule>
  </conditionalFormatting>
  <conditionalFormatting sqref="F11:L60">
    <cfRule type="cellIs" dxfId="13" priority="60" operator="equal">
      <formula>0</formula>
    </cfRule>
  </conditionalFormatting>
  <conditionalFormatting sqref="M11:R60">
    <cfRule type="cellIs" dxfId="12" priority="59" operator="equal">
      <formula>0</formula>
    </cfRule>
  </conditionalFormatting>
  <conditionalFormatting sqref="F65:L94">
    <cfRule type="cellIs" dxfId="11" priority="57" operator="equal">
      <formula>0</formula>
    </cfRule>
  </conditionalFormatting>
  <conditionalFormatting sqref="M65:R94">
    <cfRule type="cellIs" dxfId="10" priority="56" operator="equal">
      <formula>0</formula>
    </cfRule>
  </conditionalFormatting>
  <conditionalFormatting sqref="F97:L104">
    <cfRule type="cellIs" dxfId="9" priority="54" operator="equal">
      <formula>0</formula>
    </cfRule>
  </conditionalFormatting>
  <conditionalFormatting sqref="M97:R104">
    <cfRule type="cellIs" dxfId="8" priority="53" operator="equal">
      <formula>0</formula>
    </cfRule>
  </conditionalFormatting>
  <conditionalFormatting sqref="F105:L116">
    <cfRule type="cellIs" dxfId="7" priority="51" operator="equal">
      <formula>0</formula>
    </cfRule>
  </conditionalFormatting>
  <conditionalFormatting sqref="M105:R116">
    <cfRule type="cellIs" dxfId="6" priority="50" operator="equal">
      <formula>0</formula>
    </cfRule>
  </conditionalFormatting>
  <conditionalFormatting sqref="F121:L129">
    <cfRule type="cellIs" dxfId="5" priority="48" operator="equal">
      <formula>0</formula>
    </cfRule>
  </conditionalFormatting>
  <conditionalFormatting sqref="M121:R129">
    <cfRule type="cellIs" dxfId="4" priority="47" operator="equal">
      <formula>0</formula>
    </cfRule>
  </conditionalFormatting>
  <conditionalFormatting sqref="F132:L135">
    <cfRule type="cellIs" dxfId="3" priority="45" operator="equal">
      <formula>0</formula>
    </cfRule>
  </conditionalFormatting>
  <conditionalFormatting sqref="M132:R135">
    <cfRule type="cellIs" dxfId="2" priority="44" operator="equal">
      <formula>0</formula>
    </cfRule>
  </conditionalFormatting>
  <conditionalFormatting sqref="C8:AD8">
    <cfRule type="cellIs" dxfId="1" priority="9" operator="equal">
      <formula>0</formula>
    </cfRule>
  </conditionalFormatting>
  <conditionalFormatting sqref="C6:AD6">
    <cfRule type="cellIs" dxfId="0" priority="1" operator="equal">
      <formula>0</formula>
    </cfRule>
  </conditionalFormatting>
  <printOptions gridLines="1"/>
  <pageMargins left="0.27559055118110237" right="0.27559055118110237" top="0.78740157480314965" bottom="0.59055118110236227" header="0" footer="0.19685039370078741"/>
  <pageSetup paperSize="9" scale="67" fitToHeight="0" orientation="landscape" r:id="rId1"/>
  <headerFooter>
    <oddFooter>&amp;L&amp;F&amp;C&amp;A&amp;R&amp;P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1"/>
  <sheetViews>
    <sheetView workbookViewId="0">
      <pane ySplit="1" topLeftCell="A2" activePane="bottomLeft" state="frozen"/>
      <selection pane="bottomLeft" activeCell="B1" sqref="B1"/>
    </sheetView>
  </sheetViews>
  <sheetFormatPr defaultRowHeight="15" outlineLevelRow="1" x14ac:dyDescent="0.25"/>
  <cols>
    <col min="1" max="1" width="21" style="146" customWidth="1"/>
    <col min="2" max="2" width="88.140625" style="146" customWidth="1"/>
  </cols>
  <sheetData>
    <row r="1" spans="1:2" ht="31.5" x14ac:dyDescent="0.25">
      <c r="A1" s="141" t="s">
        <v>146</v>
      </c>
      <c r="B1" s="142" t="s">
        <v>383</v>
      </c>
    </row>
    <row r="2" spans="1:2" ht="3.95" customHeight="1" x14ac:dyDescent="0.25">
      <c r="A2" s="149"/>
      <c r="B2" s="142"/>
    </row>
    <row r="3" spans="1:2" ht="16.5" hidden="1" outlineLevel="1" x14ac:dyDescent="0.25">
      <c r="A3" s="143"/>
      <c r="B3" s="161" t="s">
        <v>298</v>
      </c>
    </row>
    <row r="4" spans="1:2" ht="16.5" hidden="1" outlineLevel="1" x14ac:dyDescent="0.25">
      <c r="A4" s="144" t="s">
        <v>147</v>
      </c>
      <c r="B4" s="145" t="s">
        <v>230</v>
      </c>
    </row>
    <row r="5" spans="1:2" ht="16.5" hidden="1" outlineLevel="1" x14ac:dyDescent="0.25">
      <c r="A5" s="144" t="s">
        <v>148</v>
      </c>
      <c r="B5" s="145" t="s">
        <v>33</v>
      </c>
    </row>
    <row r="6" spans="1:2" ht="16.5" hidden="1" outlineLevel="1" x14ac:dyDescent="0.25">
      <c r="A6" s="144" t="s">
        <v>149</v>
      </c>
      <c r="B6" s="145" t="s">
        <v>40</v>
      </c>
    </row>
    <row r="7" spans="1:2" ht="16.5" hidden="1" outlineLevel="1" x14ac:dyDescent="0.25">
      <c r="A7" s="144" t="s">
        <v>150</v>
      </c>
      <c r="B7" s="145" t="s">
        <v>39</v>
      </c>
    </row>
    <row r="8" spans="1:2" ht="16.5" hidden="1" outlineLevel="1" x14ac:dyDescent="0.25">
      <c r="A8" s="144" t="s">
        <v>151</v>
      </c>
      <c r="B8" s="145" t="s">
        <v>34</v>
      </c>
    </row>
    <row r="9" spans="1:2" ht="16.5" hidden="1" outlineLevel="1" x14ac:dyDescent="0.25">
      <c r="A9" s="144" t="s">
        <v>152</v>
      </c>
      <c r="B9" s="145" t="s">
        <v>41</v>
      </c>
    </row>
    <row r="10" spans="1:2" ht="16.5" hidden="1" outlineLevel="1" x14ac:dyDescent="0.25">
      <c r="A10" s="144" t="s">
        <v>153</v>
      </c>
      <c r="B10" s="145" t="s">
        <v>231</v>
      </c>
    </row>
    <row r="11" spans="1:2" ht="16.5" collapsed="1" x14ac:dyDescent="0.25">
      <c r="B11" s="163" t="str">
        <f>B3</f>
        <v>ФАКУЛЬТЕТ МАТЕМАТИКИ И ИНФОРМАЦИОННЫХ ТЕХНОЛОГИЙ</v>
      </c>
    </row>
    <row r="12" spans="1:2" ht="3.95" customHeight="1" x14ac:dyDescent="0.25">
      <c r="A12" s="149"/>
      <c r="B12" s="150"/>
    </row>
    <row r="13" spans="1:2" ht="15.75" hidden="1" outlineLevel="1" x14ac:dyDescent="0.25">
      <c r="A13" s="143"/>
      <c r="B13" s="143" t="s">
        <v>154</v>
      </c>
    </row>
    <row r="14" spans="1:2" ht="16.5" hidden="1" outlineLevel="1" x14ac:dyDescent="0.25">
      <c r="A14" s="144" t="s">
        <v>155</v>
      </c>
      <c r="B14" s="145" t="s">
        <v>232</v>
      </c>
    </row>
    <row r="15" spans="1:2" ht="16.5" hidden="1" outlineLevel="1" x14ac:dyDescent="0.25">
      <c r="A15" s="144" t="s">
        <v>156</v>
      </c>
      <c r="B15" s="145" t="s">
        <v>233</v>
      </c>
    </row>
    <row r="16" spans="1:2" ht="16.5" hidden="1" outlineLevel="1" x14ac:dyDescent="0.25">
      <c r="A16" s="144" t="s">
        <v>157</v>
      </c>
      <c r="B16" s="145" t="s">
        <v>234</v>
      </c>
    </row>
    <row r="17" spans="1:2" ht="16.5" hidden="1" outlineLevel="1" x14ac:dyDescent="0.25">
      <c r="A17" s="144" t="s">
        <v>158</v>
      </c>
      <c r="B17" s="145" t="s">
        <v>235</v>
      </c>
    </row>
    <row r="18" spans="1:2" ht="16.5" hidden="1" outlineLevel="1" x14ac:dyDescent="0.25">
      <c r="A18" s="144" t="s">
        <v>159</v>
      </c>
      <c r="B18" s="145" t="s">
        <v>236</v>
      </c>
    </row>
    <row r="19" spans="1:2" ht="16.5" hidden="1" outlineLevel="1" x14ac:dyDescent="0.25">
      <c r="A19" s="144" t="s">
        <v>160</v>
      </c>
      <c r="B19" s="145" t="s">
        <v>38</v>
      </c>
    </row>
    <row r="20" spans="1:2" ht="16.5" collapsed="1" x14ac:dyDescent="0.25">
      <c r="B20" s="163" t="str">
        <f>B13</f>
        <v>ФИЗИКО-ТЕХНИЧЕСКИЙ ФАКУЛЬТЕТ</v>
      </c>
    </row>
    <row r="21" spans="1:2" ht="3.95" customHeight="1" x14ac:dyDescent="0.25">
      <c r="A21" s="149"/>
      <c r="B21" s="150"/>
    </row>
    <row r="22" spans="1:2" ht="15.75" hidden="1" outlineLevel="1" x14ac:dyDescent="0.25">
      <c r="A22" s="143"/>
      <c r="B22" s="143" t="s">
        <v>161</v>
      </c>
    </row>
    <row r="23" spans="1:2" ht="16.5" hidden="1" outlineLevel="1" x14ac:dyDescent="0.25">
      <c r="A23" s="144" t="s">
        <v>162</v>
      </c>
      <c r="B23" s="145" t="s">
        <v>237</v>
      </c>
    </row>
    <row r="24" spans="1:2" ht="16.5" hidden="1" outlineLevel="1" x14ac:dyDescent="0.25">
      <c r="A24" s="144" t="s">
        <v>163</v>
      </c>
      <c r="B24" s="145" t="s">
        <v>238</v>
      </c>
    </row>
    <row r="25" spans="1:2" ht="16.5" hidden="1" outlineLevel="1" x14ac:dyDescent="0.25">
      <c r="A25" s="144" t="s">
        <v>164</v>
      </c>
      <c r="B25" s="145" t="s">
        <v>239</v>
      </c>
    </row>
    <row r="26" spans="1:2" ht="16.5" hidden="1" outlineLevel="1" x14ac:dyDescent="0.25">
      <c r="A26" s="144" t="s">
        <v>165</v>
      </c>
      <c r="B26" s="145" t="s">
        <v>240</v>
      </c>
    </row>
    <row r="27" spans="1:2" ht="16.5" collapsed="1" x14ac:dyDescent="0.25">
      <c r="B27" s="163" t="str">
        <f>B22</f>
        <v>ХИМИЧЕСКИЙ ФАКУЛЬТЕТ</v>
      </c>
    </row>
    <row r="28" spans="1:2" ht="3.95" customHeight="1" x14ac:dyDescent="0.25">
      <c r="A28" s="149"/>
      <c r="B28" s="150"/>
    </row>
    <row r="29" spans="1:2" ht="15.75" hidden="1" outlineLevel="1" x14ac:dyDescent="0.25">
      <c r="A29" s="143"/>
      <c r="B29" s="143" t="s">
        <v>166</v>
      </c>
    </row>
    <row r="30" spans="1:2" ht="16.5" hidden="1" outlineLevel="1" x14ac:dyDescent="0.25">
      <c r="A30" s="144" t="s">
        <v>167</v>
      </c>
      <c r="B30" s="145" t="s">
        <v>241</v>
      </c>
    </row>
    <row r="31" spans="1:2" ht="16.5" hidden="1" outlineLevel="1" x14ac:dyDescent="0.25">
      <c r="A31" s="144" t="s">
        <v>168</v>
      </c>
      <c r="B31" s="145" t="s">
        <v>242</v>
      </c>
    </row>
    <row r="32" spans="1:2" ht="16.5" hidden="1" outlineLevel="1" x14ac:dyDescent="0.25">
      <c r="A32" s="144" t="s">
        <v>169</v>
      </c>
      <c r="B32" s="145" t="s">
        <v>243</v>
      </c>
    </row>
    <row r="33" spans="1:2" ht="16.5" hidden="1" outlineLevel="1" x14ac:dyDescent="0.25">
      <c r="A33" s="144" t="s">
        <v>170</v>
      </c>
      <c r="B33" s="145" t="s">
        <v>244</v>
      </c>
    </row>
    <row r="34" spans="1:2" ht="16.5" hidden="1" outlineLevel="1" x14ac:dyDescent="0.25">
      <c r="A34" s="144" t="s">
        <v>171</v>
      </c>
      <c r="B34" s="145" t="s">
        <v>245</v>
      </c>
    </row>
    <row r="35" spans="1:2" ht="16.5" collapsed="1" x14ac:dyDescent="0.25">
      <c r="B35" s="163" t="str">
        <f>B29</f>
        <v>БИОЛОГИЧЕСКИЙ ФАКУЛЬТЕТ</v>
      </c>
    </row>
    <row r="36" spans="1:2" ht="3.95" customHeight="1" x14ac:dyDescent="0.25">
      <c r="A36" s="149"/>
      <c r="B36" s="149"/>
    </row>
    <row r="37" spans="1:2" ht="15.75" hidden="1" outlineLevel="1" x14ac:dyDescent="0.25">
      <c r="A37" s="143"/>
      <c r="B37" s="143" t="s">
        <v>172</v>
      </c>
    </row>
    <row r="38" spans="1:2" ht="16.5" hidden="1" outlineLevel="1" x14ac:dyDescent="0.25">
      <c r="A38" s="144" t="s">
        <v>173</v>
      </c>
      <c r="B38" s="145" t="s">
        <v>246</v>
      </c>
    </row>
    <row r="39" spans="1:2" ht="16.5" hidden="1" outlineLevel="1" x14ac:dyDescent="0.25">
      <c r="A39" s="144" t="s">
        <v>174</v>
      </c>
      <c r="B39" s="145" t="s">
        <v>247</v>
      </c>
    </row>
    <row r="40" spans="1:2" ht="16.5" hidden="1" outlineLevel="1" x14ac:dyDescent="0.25">
      <c r="A40" s="144" t="s">
        <v>175</v>
      </c>
      <c r="B40" s="147" t="s">
        <v>248</v>
      </c>
    </row>
    <row r="41" spans="1:2" ht="16.5" hidden="1" outlineLevel="1" x14ac:dyDescent="0.25">
      <c r="A41" s="144" t="s">
        <v>176</v>
      </c>
      <c r="B41" s="145" t="s">
        <v>249</v>
      </c>
    </row>
    <row r="42" spans="1:2" ht="16.5" hidden="1" outlineLevel="1" x14ac:dyDescent="0.25">
      <c r="A42" s="144" t="s">
        <v>177</v>
      </c>
      <c r="B42" s="145" t="s">
        <v>250</v>
      </c>
    </row>
    <row r="43" spans="1:2" ht="16.5" hidden="1" outlineLevel="1" x14ac:dyDescent="0.25">
      <c r="A43" s="144" t="s">
        <v>178</v>
      </c>
      <c r="B43" s="145" t="s">
        <v>251</v>
      </c>
    </row>
    <row r="44" spans="1:2" ht="16.5" collapsed="1" x14ac:dyDescent="0.25">
      <c r="B44" s="163" t="str">
        <f>B37</f>
        <v>ИСТОРИЧЕСКИЙ ФАКУЛЬТЕТ</v>
      </c>
    </row>
    <row r="45" spans="1:2" ht="3.95" customHeight="1" x14ac:dyDescent="0.25">
      <c r="A45" s="149"/>
      <c r="B45" s="150"/>
    </row>
    <row r="46" spans="1:2" ht="15.75" hidden="1" outlineLevel="1" x14ac:dyDescent="0.25">
      <c r="A46" s="143"/>
      <c r="B46" s="143" t="s">
        <v>179</v>
      </c>
    </row>
    <row r="47" spans="1:2" ht="16.5" hidden="1" outlineLevel="1" x14ac:dyDescent="0.25">
      <c r="A47" s="144" t="s">
        <v>180</v>
      </c>
      <c r="B47" s="145" t="s">
        <v>252</v>
      </c>
    </row>
    <row r="48" spans="1:2" ht="16.5" hidden="1" outlineLevel="1" x14ac:dyDescent="0.25">
      <c r="A48" s="144" t="s">
        <v>181</v>
      </c>
      <c r="B48" s="145" t="s">
        <v>253</v>
      </c>
    </row>
    <row r="49" spans="1:2" ht="16.5" hidden="1" outlineLevel="1" x14ac:dyDescent="0.25">
      <c r="A49" s="144" t="s">
        <v>182</v>
      </c>
      <c r="B49" s="145" t="s">
        <v>254</v>
      </c>
    </row>
    <row r="50" spans="1:2" ht="16.5" hidden="1" outlineLevel="1" x14ac:dyDescent="0.25">
      <c r="A50" s="144" t="s">
        <v>183</v>
      </c>
      <c r="B50" s="145" t="s">
        <v>255</v>
      </c>
    </row>
    <row r="51" spans="1:2" ht="16.5" hidden="1" outlineLevel="1" x14ac:dyDescent="0.25">
      <c r="A51" s="144" t="s">
        <v>184</v>
      </c>
      <c r="B51" s="145" t="s">
        <v>256</v>
      </c>
    </row>
    <row r="52" spans="1:2" ht="16.5" hidden="1" outlineLevel="1" x14ac:dyDescent="0.25">
      <c r="A52" s="144" t="s">
        <v>185</v>
      </c>
      <c r="B52" s="145" t="s">
        <v>42</v>
      </c>
    </row>
    <row r="53" spans="1:2" ht="16.5" hidden="1" outlineLevel="1" x14ac:dyDescent="0.25">
      <c r="A53" s="144" t="s">
        <v>186</v>
      </c>
      <c r="B53" s="145" t="s">
        <v>257</v>
      </c>
    </row>
    <row r="54" spans="1:2" ht="16.5" collapsed="1" x14ac:dyDescent="0.25">
      <c r="B54" s="163" t="str">
        <f>B46</f>
        <v>ФИЛОЛОГИЧЕСКИЙ ФАКУЛЬТЕТ</v>
      </c>
    </row>
    <row r="55" spans="1:2" ht="3.95" customHeight="1" x14ac:dyDescent="0.25">
      <c r="A55" s="149"/>
      <c r="B55" s="150"/>
    </row>
    <row r="56" spans="1:2" ht="15.75" hidden="1" outlineLevel="1" x14ac:dyDescent="0.25">
      <c r="A56" s="143"/>
      <c r="B56" s="143" t="s">
        <v>187</v>
      </c>
    </row>
    <row r="57" spans="1:2" ht="16.5" hidden="1" outlineLevel="1" x14ac:dyDescent="0.25">
      <c r="A57" s="144" t="s">
        <v>188</v>
      </c>
      <c r="B57" s="145" t="s">
        <v>258</v>
      </c>
    </row>
    <row r="58" spans="1:2" ht="16.5" hidden="1" outlineLevel="1" x14ac:dyDescent="0.25">
      <c r="A58" s="144" t="s">
        <v>189</v>
      </c>
      <c r="B58" s="145" t="s">
        <v>259</v>
      </c>
    </row>
    <row r="59" spans="1:2" ht="16.5" hidden="1" outlineLevel="1" x14ac:dyDescent="0.25">
      <c r="A59" s="144" t="s">
        <v>190</v>
      </c>
      <c r="B59" s="145" t="s">
        <v>260</v>
      </c>
    </row>
    <row r="60" spans="1:2" ht="16.5" hidden="1" outlineLevel="1" x14ac:dyDescent="0.25">
      <c r="A60" s="144" t="s">
        <v>191</v>
      </c>
      <c r="B60" s="145" t="s">
        <v>261</v>
      </c>
    </row>
    <row r="61" spans="1:2" ht="16.5" hidden="1" outlineLevel="1" x14ac:dyDescent="0.25">
      <c r="A61" s="144" t="s">
        <v>192</v>
      </c>
      <c r="B61" s="145" t="s">
        <v>262</v>
      </c>
    </row>
    <row r="62" spans="1:2" ht="16.5" hidden="1" outlineLevel="1" x14ac:dyDescent="0.25">
      <c r="A62" s="144" t="s">
        <v>193</v>
      </c>
      <c r="B62" s="145" t="s">
        <v>263</v>
      </c>
    </row>
    <row r="63" spans="1:2" ht="16.5" hidden="1" outlineLevel="1" x14ac:dyDescent="0.25">
      <c r="A63" s="144" t="s">
        <v>194</v>
      </c>
      <c r="B63" s="145" t="s">
        <v>264</v>
      </c>
    </row>
    <row r="64" spans="1:2" ht="16.5" collapsed="1" x14ac:dyDescent="0.25">
      <c r="B64" s="163" t="str">
        <f>B56</f>
        <v>ФАКУЛЬТЕТ ИНОСТРАННЫХ ЯЗЫКОВ</v>
      </c>
    </row>
    <row r="65" spans="1:2" ht="3.95" customHeight="1" x14ac:dyDescent="0.25">
      <c r="A65" s="149"/>
      <c r="B65" s="150"/>
    </row>
    <row r="66" spans="1:2" ht="15.75" hidden="1" outlineLevel="1" x14ac:dyDescent="0.25">
      <c r="A66" s="143"/>
      <c r="B66" s="143" t="s">
        <v>195</v>
      </c>
    </row>
    <row r="67" spans="1:2" ht="16.5" hidden="1" outlineLevel="1" x14ac:dyDescent="0.25">
      <c r="A67" s="144" t="s">
        <v>196</v>
      </c>
      <c r="B67" s="145" t="s">
        <v>265</v>
      </c>
    </row>
    <row r="68" spans="1:2" ht="16.5" hidden="1" outlineLevel="1" x14ac:dyDescent="0.25">
      <c r="A68" s="144" t="s">
        <v>197</v>
      </c>
      <c r="B68" s="145" t="s">
        <v>266</v>
      </c>
    </row>
    <row r="69" spans="1:2" ht="16.5" hidden="1" outlineLevel="1" x14ac:dyDescent="0.25">
      <c r="A69" s="144" t="s">
        <v>198</v>
      </c>
      <c r="B69" s="145" t="s">
        <v>267</v>
      </c>
    </row>
    <row r="70" spans="1:2" ht="16.5" hidden="1" outlineLevel="1" x14ac:dyDescent="0.25">
      <c r="A70" s="144" t="s">
        <v>199</v>
      </c>
      <c r="B70" s="145" t="s">
        <v>268</v>
      </c>
    </row>
    <row r="71" spans="1:2" ht="16.5" hidden="1" outlineLevel="1" x14ac:dyDescent="0.25">
      <c r="A71" s="144" t="s">
        <v>200</v>
      </c>
      <c r="B71" s="145" t="s">
        <v>269</v>
      </c>
    </row>
    <row r="72" spans="1:2" ht="16.5" collapsed="1" x14ac:dyDescent="0.25">
      <c r="B72" s="163" t="str">
        <f>B66</f>
        <v>ЮРИДИЧЕСКИЙ ФАКУЛЬТЕТ</v>
      </c>
    </row>
    <row r="73" spans="1:2" ht="3.95" customHeight="1" x14ac:dyDescent="0.25">
      <c r="A73" s="149"/>
      <c r="B73" s="150"/>
    </row>
    <row r="74" spans="1:2" ht="15.75" hidden="1" outlineLevel="1" x14ac:dyDescent="0.25">
      <c r="A74" s="143"/>
      <c r="B74" s="143" t="s">
        <v>201</v>
      </c>
    </row>
    <row r="75" spans="1:2" ht="16.5" hidden="1" outlineLevel="1" x14ac:dyDescent="0.25">
      <c r="A75" s="144" t="s">
        <v>202</v>
      </c>
      <c r="B75" s="145" t="s">
        <v>270</v>
      </c>
    </row>
    <row r="76" spans="1:2" ht="16.5" hidden="1" outlineLevel="1" x14ac:dyDescent="0.25">
      <c r="A76" s="144" t="s">
        <v>203</v>
      </c>
      <c r="B76" s="145" t="s">
        <v>271</v>
      </c>
    </row>
    <row r="77" spans="1:2" ht="16.5" hidden="1" outlineLevel="1" x14ac:dyDescent="0.25">
      <c r="A77" s="144" t="s">
        <v>204</v>
      </c>
      <c r="B77" s="145" t="s">
        <v>272</v>
      </c>
    </row>
    <row r="78" spans="1:2" ht="16.5" hidden="1" outlineLevel="1" x14ac:dyDescent="0.25">
      <c r="A78" s="144" t="s">
        <v>205</v>
      </c>
      <c r="B78" s="145" t="s">
        <v>273</v>
      </c>
    </row>
    <row r="79" spans="1:2" ht="16.5" hidden="1" outlineLevel="1" x14ac:dyDescent="0.25">
      <c r="A79" s="144" t="s">
        <v>206</v>
      </c>
      <c r="B79" s="145" t="s">
        <v>274</v>
      </c>
    </row>
    <row r="80" spans="1:2" ht="16.5" hidden="1" outlineLevel="1" x14ac:dyDescent="0.25">
      <c r="A80" s="144" t="s">
        <v>207</v>
      </c>
      <c r="B80" s="145" t="s">
        <v>275</v>
      </c>
    </row>
    <row r="81" spans="1:2" ht="16.5" hidden="1" outlineLevel="1" x14ac:dyDescent="0.25">
      <c r="A81" s="144" t="s">
        <v>208</v>
      </c>
      <c r="B81" s="145" t="s">
        <v>276</v>
      </c>
    </row>
    <row r="82" spans="1:2" ht="16.5" hidden="1" outlineLevel="1" x14ac:dyDescent="0.25">
      <c r="A82" s="144" t="s">
        <v>209</v>
      </c>
      <c r="B82" s="145" t="s">
        <v>277</v>
      </c>
    </row>
    <row r="83" spans="1:2" ht="16.5" hidden="1" outlineLevel="1" x14ac:dyDescent="0.25">
      <c r="A83" s="144" t="s">
        <v>210</v>
      </c>
      <c r="B83" s="145" t="s">
        <v>278</v>
      </c>
    </row>
    <row r="84" spans="1:2" ht="16.5" collapsed="1" x14ac:dyDescent="0.25">
      <c r="B84" s="163" t="str">
        <f>B74</f>
        <v>ЭКОНОМИЧЕСКИЙ ФАКУЛЬТЕТ</v>
      </c>
    </row>
    <row r="85" spans="1:2" ht="3.95" customHeight="1" x14ac:dyDescent="0.25">
      <c r="A85" s="149"/>
      <c r="B85" s="150"/>
    </row>
    <row r="86" spans="1:2" ht="15.75" hidden="1" outlineLevel="1" x14ac:dyDescent="0.25">
      <c r="A86" s="143"/>
      <c r="B86" s="143" t="s">
        <v>211</v>
      </c>
    </row>
    <row r="87" spans="1:2" ht="16.5" hidden="1" outlineLevel="1" x14ac:dyDescent="0.25">
      <c r="A87" s="144" t="s">
        <v>212</v>
      </c>
      <c r="B87" s="145" t="s">
        <v>279</v>
      </c>
    </row>
    <row r="88" spans="1:2" ht="16.5" hidden="1" outlineLevel="1" x14ac:dyDescent="0.25">
      <c r="A88" s="144" t="s">
        <v>213</v>
      </c>
      <c r="B88" s="145" t="s">
        <v>280</v>
      </c>
    </row>
    <row r="89" spans="1:2" ht="16.5" hidden="1" outlineLevel="1" x14ac:dyDescent="0.25">
      <c r="A89" s="144" t="s">
        <v>214</v>
      </c>
      <c r="B89" s="145" t="s">
        <v>281</v>
      </c>
    </row>
    <row r="90" spans="1:2" ht="16.5" hidden="1" outlineLevel="1" x14ac:dyDescent="0.25">
      <c r="A90" s="144" t="s">
        <v>215</v>
      </c>
      <c r="B90" s="145" t="s">
        <v>282</v>
      </c>
    </row>
    <row r="91" spans="1:2" ht="16.5" hidden="1" outlineLevel="1" x14ac:dyDescent="0.25">
      <c r="A91" s="144" t="s">
        <v>216</v>
      </c>
      <c r="B91" s="145" t="s">
        <v>283</v>
      </c>
    </row>
    <row r="92" spans="1:2" ht="16.5" collapsed="1" x14ac:dyDescent="0.25">
      <c r="B92" s="163" t="str">
        <f>B86</f>
        <v>УЧЕТНО-ФИНАНСОВЫЙ  ФАКУЛЬТЕТ</v>
      </c>
    </row>
    <row r="93" spans="1:2" ht="3.95" customHeight="1" x14ac:dyDescent="0.25">
      <c r="A93" s="149"/>
      <c r="B93" s="150"/>
    </row>
    <row r="94" spans="1:2" ht="15.75" hidden="1" outlineLevel="1" x14ac:dyDescent="0.25">
      <c r="A94" s="143"/>
      <c r="B94" s="143" t="s">
        <v>217</v>
      </c>
    </row>
    <row r="95" spans="1:2" ht="16.5" hidden="1" outlineLevel="1" x14ac:dyDescent="0.25">
      <c r="A95" s="144" t="s">
        <v>218</v>
      </c>
      <c r="B95" s="145" t="s">
        <v>284</v>
      </c>
    </row>
    <row r="96" spans="1:2" ht="16.5" hidden="1" outlineLevel="1" x14ac:dyDescent="0.25">
      <c r="A96" s="144" t="s">
        <v>219</v>
      </c>
      <c r="B96" s="145" t="s">
        <v>285</v>
      </c>
    </row>
    <row r="97" spans="1:2" ht="16.5" collapsed="1" x14ac:dyDescent="0.25">
      <c r="B97" s="163" t="str">
        <f>B94</f>
        <v>УЧЕБНО-НАУЧНЫЙ ИНСТИТУТ ЭКОНОМИЧЕСКОЙ КИБЕРНЕТИКИ</v>
      </c>
    </row>
    <row r="98" spans="1:2" ht="3.95" customHeight="1" x14ac:dyDescent="0.25">
      <c r="A98" s="149"/>
      <c r="B98" s="150"/>
    </row>
    <row r="99" spans="1:2" ht="15.75" hidden="1" outlineLevel="1" x14ac:dyDescent="0.25">
      <c r="A99" s="143"/>
      <c r="B99" s="143" t="s">
        <v>220</v>
      </c>
    </row>
    <row r="100" spans="1:2" ht="16.5" hidden="1" outlineLevel="1" x14ac:dyDescent="0.25">
      <c r="A100" s="144" t="s">
        <v>221</v>
      </c>
      <c r="B100" s="145" t="s">
        <v>36</v>
      </c>
    </row>
    <row r="101" spans="1:2" ht="16.5" hidden="1" outlineLevel="1" x14ac:dyDescent="0.25">
      <c r="A101" s="144" t="s">
        <v>222</v>
      </c>
      <c r="B101" s="145" t="s">
        <v>35</v>
      </c>
    </row>
    <row r="102" spans="1:2" ht="16.5" collapsed="1" x14ac:dyDescent="0.25">
      <c r="B102" s="163" t="str">
        <f>B99</f>
        <v>ОБЩЕУНИВЕРСИТЕТСКИЕ КАФЕДРЫ</v>
      </c>
    </row>
    <row r="103" spans="1:2" ht="3.95" customHeight="1" x14ac:dyDescent="0.25">
      <c r="A103" s="149"/>
      <c r="B103" s="150"/>
    </row>
    <row r="104" spans="1:2" ht="15.75" hidden="1" outlineLevel="1" x14ac:dyDescent="0.25">
      <c r="A104" s="143"/>
      <c r="B104" s="143" t="s">
        <v>223</v>
      </c>
    </row>
    <row r="105" spans="1:2" ht="16.5" hidden="1" outlineLevel="1" x14ac:dyDescent="0.25">
      <c r="A105" s="144" t="s">
        <v>224</v>
      </c>
      <c r="B105" s="145" t="s">
        <v>286</v>
      </c>
    </row>
    <row r="106" spans="1:2" ht="16.5" collapsed="1" x14ac:dyDescent="0.25">
      <c r="B106" s="163" t="str">
        <f>B104</f>
        <v>МЕЖДУНАРОДНЫЙ ФАКУЛЬТЕТ</v>
      </c>
    </row>
    <row r="107" spans="1:2" ht="3.95" customHeight="1" x14ac:dyDescent="0.25">
      <c r="A107" s="149"/>
      <c r="B107" s="150"/>
    </row>
    <row r="108" spans="1:2" ht="15.75" hidden="1" outlineLevel="1" x14ac:dyDescent="0.25">
      <c r="A108" s="143"/>
      <c r="B108" s="143" t="s">
        <v>225</v>
      </c>
    </row>
    <row r="109" spans="1:2" ht="16.5" hidden="1" outlineLevel="1" x14ac:dyDescent="0.25">
      <c r="A109" s="144" t="s">
        <v>375</v>
      </c>
      <c r="B109" s="145" t="s">
        <v>374</v>
      </c>
    </row>
    <row r="110" spans="1:2" ht="16.5" hidden="1" outlineLevel="1" x14ac:dyDescent="0.25">
      <c r="A110" s="144" t="s">
        <v>377</v>
      </c>
      <c r="B110" s="145" t="s">
        <v>376</v>
      </c>
    </row>
    <row r="111" spans="1:2" ht="16.5" hidden="1" outlineLevel="1" x14ac:dyDescent="0.25">
      <c r="A111" s="144" t="s">
        <v>227</v>
      </c>
      <c r="B111" s="145" t="s">
        <v>287</v>
      </c>
    </row>
    <row r="112" spans="1:2" ht="15.75" collapsed="1" x14ac:dyDescent="0.25">
      <c r="B112" s="162" t="str">
        <f>B108</f>
        <v>ФАКУЛЬТЕТ ДОПОЛНИТЕЛЬНОГО И ПРОФЕССИОНАЛЬНОГО ОБРАЗОВАНИЯ</v>
      </c>
    </row>
    <row r="113" spans="1:2" ht="3.95" customHeight="1" x14ac:dyDescent="0.25">
      <c r="A113" s="148"/>
      <c r="B113" s="148"/>
    </row>
    <row r="114" spans="1:2" ht="33" hidden="1" outlineLevel="1" x14ac:dyDescent="0.25">
      <c r="A114" s="151"/>
      <c r="B114" s="152" t="s">
        <v>228</v>
      </c>
    </row>
    <row r="115" spans="1:2" ht="33" hidden="1" outlineLevel="1" x14ac:dyDescent="0.25">
      <c r="A115" s="154" t="s">
        <v>288</v>
      </c>
      <c r="B115" s="153" t="s">
        <v>229</v>
      </c>
    </row>
    <row r="116" spans="1:2" ht="16.5" hidden="1" outlineLevel="1" x14ac:dyDescent="0.25">
      <c r="A116" s="154" t="s">
        <v>289</v>
      </c>
      <c r="B116" s="153"/>
    </row>
    <row r="117" spans="1:2" ht="16.5" hidden="1" outlineLevel="1" x14ac:dyDescent="0.25">
      <c r="A117" s="154" t="s">
        <v>290</v>
      </c>
      <c r="B117" s="153"/>
    </row>
    <row r="118" spans="1:2" ht="16.5" hidden="1" outlineLevel="1" x14ac:dyDescent="0.25">
      <c r="A118" s="154" t="s">
        <v>291</v>
      </c>
      <c r="B118" s="153"/>
    </row>
    <row r="119" spans="1:2" ht="16.5" hidden="1" outlineLevel="1" x14ac:dyDescent="0.25">
      <c r="A119" s="154" t="s">
        <v>292</v>
      </c>
      <c r="B119" s="153"/>
    </row>
    <row r="120" spans="1:2" ht="16.5" hidden="1" outlineLevel="1" x14ac:dyDescent="0.25">
      <c r="A120" s="154" t="s">
        <v>293</v>
      </c>
      <c r="B120" s="153"/>
    </row>
    <row r="121" spans="1:2" ht="16.5" hidden="1" outlineLevel="1" x14ac:dyDescent="0.25">
      <c r="A121" s="154" t="s">
        <v>294</v>
      </c>
      <c r="B121" s="153"/>
    </row>
    <row r="122" spans="1:2" ht="16.5" hidden="1" outlineLevel="1" x14ac:dyDescent="0.25">
      <c r="A122" s="154" t="s">
        <v>295</v>
      </c>
      <c r="B122" s="153"/>
    </row>
    <row r="123" spans="1:2" ht="16.5" hidden="1" outlineLevel="1" x14ac:dyDescent="0.25">
      <c r="A123" s="154" t="s">
        <v>296</v>
      </c>
      <c r="B123" s="153"/>
    </row>
    <row r="124" spans="1:2" ht="16.5" hidden="1" outlineLevel="1" x14ac:dyDescent="0.25">
      <c r="A124" s="154" t="s">
        <v>297</v>
      </c>
      <c r="B124" s="153"/>
    </row>
    <row r="125" spans="1:2" ht="33" collapsed="1" x14ac:dyDescent="0.25">
      <c r="B125" s="163" t="str">
        <f>B114</f>
        <v>ОБЪЕДИНЕНИЯ КАФЕДР (для чтения одной дисциплины, например, Естественнонаучной картины мира)</v>
      </c>
    </row>
    <row r="126" spans="1:2" ht="3.95" customHeight="1" x14ac:dyDescent="0.25">
      <c r="A126" s="149"/>
      <c r="B126" s="150"/>
    </row>
    <row r="127" spans="1:2" ht="16.5" hidden="1" outlineLevel="1" x14ac:dyDescent="0.25">
      <c r="A127" s="148"/>
      <c r="B127" s="152" t="s">
        <v>384</v>
      </c>
    </row>
    <row r="128" spans="1:2" ht="16.5" hidden="1" outlineLevel="1" x14ac:dyDescent="0.25">
      <c r="A128" s="154" t="s">
        <v>364</v>
      </c>
      <c r="B128" s="153" t="s">
        <v>369</v>
      </c>
    </row>
    <row r="129" spans="1:2" ht="16.5" hidden="1" outlineLevel="1" x14ac:dyDescent="0.25">
      <c r="A129" s="154" t="s">
        <v>365</v>
      </c>
      <c r="B129" s="153" t="s">
        <v>370</v>
      </c>
    </row>
    <row r="130" spans="1:2" ht="16.5" hidden="1" outlineLevel="1" x14ac:dyDescent="0.25">
      <c r="A130" s="154" t="s">
        <v>366</v>
      </c>
      <c r="B130" s="153" t="s">
        <v>371</v>
      </c>
    </row>
    <row r="131" spans="1:2" ht="16.5" hidden="1" outlineLevel="1" x14ac:dyDescent="0.25">
      <c r="A131" s="154" t="s">
        <v>367</v>
      </c>
      <c r="B131" s="153" t="s">
        <v>372</v>
      </c>
    </row>
    <row r="132" spans="1:2" ht="16.5" hidden="1" outlineLevel="1" x14ac:dyDescent="0.25">
      <c r="A132" s="154" t="s">
        <v>368</v>
      </c>
      <c r="B132" s="153" t="s">
        <v>373</v>
      </c>
    </row>
    <row r="133" spans="1:2" ht="16.5" collapsed="1" x14ac:dyDescent="0.25">
      <c r="B133" s="163" t="str">
        <f>B127</f>
        <v>ИНСТИТУТ ФИЗИЧЕСКОЙ КУЛЬТУРЫ И СПОРТА</v>
      </c>
    </row>
    <row r="134" spans="1:2" ht="3.95" customHeight="1" x14ac:dyDescent="0.25">
      <c r="A134" s="149"/>
      <c r="B134" s="150"/>
    </row>
    <row r="135" spans="1:2" ht="16.5" hidden="1" outlineLevel="1" x14ac:dyDescent="0.25">
      <c r="B135" s="152" t="s">
        <v>385</v>
      </c>
    </row>
    <row r="136" spans="1:2" ht="16.5" hidden="1" outlineLevel="1" x14ac:dyDescent="0.25">
      <c r="A136" s="144" t="s">
        <v>381</v>
      </c>
      <c r="B136" s="153" t="s">
        <v>378</v>
      </c>
    </row>
    <row r="137" spans="1:2" ht="16.5" hidden="1" outlineLevel="1" x14ac:dyDescent="0.25">
      <c r="A137" s="144" t="s">
        <v>386</v>
      </c>
      <c r="B137" s="153" t="s">
        <v>379</v>
      </c>
    </row>
    <row r="138" spans="1:2" ht="16.5" hidden="1" outlineLevel="1" x14ac:dyDescent="0.25">
      <c r="A138" s="144" t="s">
        <v>382</v>
      </c>
      <c r="B138" s="153" t="s">
        <v>380</v>
      </c>
    </row>
    <row r="139" spans="1:2" ht="16.5" hidden="1" outlineLevel="1" x14ac:dyDescent="0.25">
      <c r="A139" s="144" t="s">
        <v>226</v>
      </c>
      <c r="B139" s="153" t="s">
        <v>37</v>
      </c>
    </row>
    <row r="140" spans="1:2" ht="16.5" collapsed="1" x14ac:dyDescent="0.25">
      <c r="B140" s="163" t="str">
        <f>B135</f>
        <v>ИНСТИТУТ ПЕДАГОГИКИ</v>
      </c>
    </row>
    <row r="141" spans="1:2" ht="3.95" customHeight="1" x14ac:dyDescent="0.25">
      <c r="A141" s="149"/>
      <c r="B141" s="150"/>
    </row>
  </sheetData>
  <pageMargins left="0.39370078740157483" right="0.39370078740157483" top="0.39370078740157483" bottom="0.39370078740157483" header="0" footer="0"/>
  <pageSetup paperSize="9" scale="87" fitToHeight="0" orientation="portrait" verticalDpi="0" r:id="rId1"/>
  <headerFooter>
    <oddFooter>&amp;L&amp;F; &amp;D&amp;C&amp;A&amp;R&amp;P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Test</vt:lpstr>
      <vt:lpstr>ТитулОО</vt:lpstr>
      <vt:lpstr>Base</vt:lpstr>
      <vt:lpstr>ПланОО</vt:lpstr>
      <vt:lpstr>ТитулЗО</vt:lpstr>
      <vt:lpstr>ПланЗО</vt:lpstr>
      <vt:lpstr>Кафедры</vt:lpstr>
      <vt:lpstr>Kafedry</vt:lpstr>
      <vt:lpstr>ПланЗО!Заголовки_для_печати</vt:lpstr>
      <vt:lpstr>ПланОО!Заголовки_для_печати</vt:lpstr>
      <vt:lpstr>ПланЗО!Область_печати</vt:lpstr>
      <vt:lpstr>ТитулЗО!Область_печати</vt:lpstr>
      <vt:lpstr>ТитулОО!Область_печати</vt:lpstr>
    </vt:vector>
  </TitlesOfParts>
  <Company>ГОУ ВПО "ДонНУ"</Company>
  <LinksUpToDate>false</LinksUpToDate>
  <SharedDoc>false</SharedDoc>
  <HyperlinkBase>https://vk.com/id7285193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</dc:title>
  <dc:creator>Pasha</dc:creator>
  <cp:keywords>каф. МАиДУ, ФМиИТ</cp:keywords>
  <cp:lastModifiedBy>Дерий Ирина Анатольевна</cp:lastModifiedBy>
  <cp:lastPrinted>2019-10-23T18:39:15Z</cp:lastPrinted>
  <dcterms:created xsi:type="dcterms:W3CDTF">2016-01-22T14:54:20Z</dcterms:created>
  <dcterms:modified xsi:type="dcterms:W3CDTF">2020-04-27T12:31:03Z</dcterms:modified>
  <cp:category>pavelmasharov@gmail.com</cp:category>
</cp:coreProperties>
</file>